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https://environmentcanterbury-my.sharepoint.com/personal/katja_charmley_ecan_govt_nz/Documents/Desktop/"/>
    </mc:Choice>
  </mc:AlternateContent>
  <xr:revisionPtr revIDLastSave="0" documentId="8_{D670B1E4-9302-44AD-9A4B-DA1B7D5768C9}" xr6:coauthVersionLast="41" xr6:coauthVersionMax="41" xr10:uidLastSave="{00000000-0000-0000-0000-000000000000}"/>
  <bookViews>
    <workbookView xWindow="30675" yWindow="0" windowWidth="21600" windowHeight="15600" xr2:uid="{00000000-000D-0000-FFFF-FFFF00000000}"/>
  </bookViews>
  <sheets>
    <sheet name="Contents" sheetId="1" r:id="rId1"/>
    <sheet name="1. RCs, Census" sheetId="2" r:id="rId2"/>
    <sheet name="2. TAs, Census" sheetId="4" r:id="rId3"/>
  </sheets>
  <externalReferences>
    <externalReference r:id="rId4"/>
  </externalReferences>
  <definedNames>
    <definedName name="_xlnm.Print_Area" localSheetId="1">'1. RCs, Census'!$A$1:$I$30</definedName>
    <definedName name="_xlnm.Print_Area" localSheetId="2">'2. TAs, Census'!$A$1:$N$22</definedName>
    <definedName name="_xlnm.Print_Area" localSheetId="0">Contents!$A$1:$L$10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9" i="4" l="1"/>
  <c r="N10" i="4"/>
  <c r="M13" i="4"/>
  <c r="N14" i="4"/>
  <c r="N17" i="4"/>
  <c r="N5" i="4"/>
  <c r="M14" i="4"/>
  <c r="M17" i="4"/>
  <c r="M5" i="4"/>
  <c r="J6" i="4"/>
  <c r="J7" i="4"/>
  <c r="J8" i="4"/>
  <c r="J9" i="4"/>
  <c r="J10" i="4"/>
  <c r="J11" i="4"/>
  <c r="J12" i="4"/>
  <c r="J13" i="4"/>
  <c r="J14" i="4"/>
  <c r="J16" i="4"/>
  <c r="J17" i="4"/>
  <c r="J5" i="4"/>
  <c r="L14" i="4"/>
  <c r="L17" i="4"/>
  <c r="L5" i="4"/>
  <c r="K14" i="4"/>
  <c r="K17" i="4"/>
  <c r="K5" i="4"/>
  <c r="I16" i="4"/>
  <c r="I17" i="4"/>
  <c r="I6" i="4"/>
  <c r="I7" i="4"/>
  <c r="I8" i="4"/>
  <c r="I9" i="4"/>
  <c r="I10" i="4"/>
  <c r="I11" i="4"/>
  <c r="I12" i="4"/>
  <c r="I13" i="4"/>
  <c r="I14" i="4"/>
  <c r="I5" i="4"/>
  <c r="K8" i="4"/>
  <c r="N12" i="4"/>
  <c r="F26" i="2"/>
  <c r="G26" i="2"/>
  <c r="H26" i="2"/>
  <c r="I26" i="2"/>
  <c r="F25" i="2"/>
  <c r="G25" i="2"/>
  <c r="H25" i="2"/>
  <c r="I25" i="2"/>
  <c r="F24" i="2"/>
  <c r="G24" i="2"/>
  <c r="H24" i="2"/>
  <c r="I24" i="2"/>
  <c r="F16" i="2"/>
  <c r="G16" i="2"/>
  <c r="H16" i="2"/>
  <c r="I16" i="2"/>
  <c r="F17" i="2"/>
  <c r="G17" i="2"/>
  <c r="H17" i="2"/>
  <c r="I17" i="2"/>
  <c r="F18" i="2"/>
  <c r="G18" i="2"/>
  <c r="H18" i="2"/>
  <c r="I18" i="2"/>
  <c r="F19" i="2"/>
  <c r="G19" i="2"/>
  <c r="H19" i="2"/>
  <c r="I19" i="2"/>
  <c r="F20" i="2"/>
  <c r="G20" i="2"/>
  <c r="H20" i="2"/>
  <c r="I20" i="2"/>
  <c r="F21" i="2"/>
  <c r="G21" i="2"/>
  <c r="H21" i="2"/>
  <c r="I21" i="2"/>
  <c r="F22" i="2"/>
  <c r="G22" i="2"/>
  <c r="H22" i="2"/>
  <c r="I22" i="2"/>
  <c r="F23" i="2"/>
  <c r="G23" i="2"/>
  <c r="H23" i="2"/>
  <c r="I23" i="2"/>
  <c r="H5" i="2"/>
  <c r="I5" i="2"/>
  <c r="H6" i="2"/>
  <c r="I6" i="2"/>
  <c r="H7" i="2"/>
  <c r="I7" i="2"/>
  <c r="H8" i="2"/>
  <c r="I8" i="2"/>
  <c r="H9" i="2"/>
  <c r="I9" i="2"/>
  <c r="H10" i="2"/>
  <c r="I10" i="2"/>
  <c r="H11" i="2"/>
  <c r="I11" i="2"/>
  <c r="H12" i="2"/>
  <c r="I12" i="2"/>
  <c r="H13" i="2"/>
  <c r="I13" i="2"/>
  <c r="H14" i="2"/>
  <c r="I14" i="2"/>
  <c r="G5" i="2"/>
  <c r="G6" i="2"/>
  <c r="G7" i="2"/>
  <c r="G8" i="2"/>
  <c r="G9" i="2"/>
  <c r="G10" i="2"/>
  <c r="G11" i="2"/>
  <c r="G12" i="2"/>
  <c r="G13" i="2"/>
  <c r="G14" i="2"/>
  <c r="F6" i="2"/>
  <c r="F7" i="2"/>
  <c r="F8" i="2"/>
  <c r="F9" i="2"/>
  <c r="F10" i="2"/>
  <c r="F11" i="2"/>
  <c r="F12" i="2"/>
  <c r="F13" i="2"/>
  <c r="F14" i="2"/>
  <c r="F5" i="2"/>
  <c r="E16" i="2"/>
  <c r="E17" i="2"/>
  <c r="E18" i="2"/>
  <c r="E19" i="2"/>
  <c r="E20" i="2"/>
  <c r="E16" i="4" s="1"/>
  <c r="N16" i="4" s="1"/>
  <c r="E21" i="2"/>
  <c r="E22" i="2"/>
  <c r="E23" i="2"/>
  <c r="E5" i="2"/>
  <c r="E6" i="2"/>
  <c r="E7" i="2"/>
  <c r="E8" i="2"/>
  <c r="E9" i="2"/>
  <c r="E10" i="2"/>
  <c r="E11" i="2"/>
  <c r="E12" i="2"/>
  <c r="E13" i="2"/>
  <c r="K16" i="4" l="1"/>
  <c r="L16" i="4"/>
  <c r="M16" i="4"/>
  <c r="K12" i="4"/>
  <c r="M8" i="4"/>
  <c r="L8" i="4"/>
  <c r="N9" i="4"/>
  <c r="N8" i="4"/>
  <c r="M12" i="4"/>
  <c r="L10" i="4"/>
  <c r="K9" i="4"/>
  <c r="L6" i="4"/>
  <c r="N13" i="4"/>
  <c r="K13" i="4"/>
  <c r="L12" i="4"/>
  <c r="L13" i="4"/>
  <c r="L9" i="4"/>
  <c r="M11" i="4"/>
  <c r="M7" i="4"/>
  <c r="E15" i="4"/>
  <c r="H12" i="4" s="1"/>
  <c r="K11" i="4"/>
  <c r="K7" i="4"/>
  <c r="M10" i="4"/>
  <c r="M6" i="4"/>
  <c r="N11" i="4"/>
  <c r="N7" i="4"/>
  <c r="K10" i="4"/>
  <c r="K6" i="4"/>
  <c r="L11" i="4"/>
  <c r="L7" i="4"/>
  <c r="N6" i="4"/>
  <c r="H9" i="4" l="1"/>
  <c r="H13" i="4"/>
  <c r="H7" i="4"/>
  <c r="H11" i="4"/>
  <c r="H10" i="4"/>
  <c r="H14" i="4"/>
  <c r="H5" i="4"/>
  <c r="H6" i="4"/>
  <c r="H8" i="4"/>
  <c r="D15" i="4"/>
  <c r="C15" i="4"/>
  <c r="B15" i="4"/>
  <c r="F7" i="4" l="1"/>
  <c r="F11" i="4"/>
  <c r="F5" i="4"/>
  <c r="F8" i="4"/>
  <c r="F12" i="4"/>
  <c r="F9" i="4"/>
  <c r="F13" i="4"/>
  <c r="F6" i="4"/>
  <c r="F10" i="4"/>
  <c r="F14" i="4"/>
  <c r="N15" i="4"/>
  <c r="I15" i="4"/>
  <c r="G9" i="4"/>
  <c r="G13" i="4"/>
  <c r="G6" i="4"/>
  <c r="G10" i="4"/>
  <c r="G14" i="4"/>
  <c r="J15" i="4"/>
  <c r="G7" i="4"/>
  <c r="G11" i="4"/>
  <c r="G5" i="4"/>
  <c r="G8" i="4"/>
  <c r="G12" i="4"/>
  <c r="L15" i="4"/>
  <c r="M15" i="4"/>
  <c r="K15" i="4"/>
  <c r="F15" i="4"/>
  <c r="H15" i="4"/>
  <c r="G15" i="4"/>
</calcChain>
</file>

<file path=xl/sharedStrings.xml><?xml version="1.0" encoding="utf-8"?>
<sst xmlns="http://schemas.openxmlformats.org/spreadsheetml/2006/main" count="79" uniqueCount="60">
  <si>
    <t>Census usually resident population count</t>
  </si>
  <si>
    <t>Increase or decrease 
2006–2013</t>
  </si>
  <si>
    <t>Number</t>
  </si>
  <si>
    <r>
      <t>Average annual change
 (per cent)</t>
    </r>
    <r>
      <rPr>
        <vertAlign val="superscript"/>
        <sz val="10"/>
        <color indexed="8"/>
        <rFont val="Arial Mäori"/>
        <family val="2"/>
      </rPr>
      <t>(1)</t>
    </r>
  </si>
  <si>
    <t>North Island</t>
  </si>
  <si>
    <t>Northland Region</t>
  </si>
  <si>
    <t>Auckland Region</t>
  </si>
  <si>
    <t>Waikato Region</t>
  </si>
  <si>
    <t>Bay of Plenty Region</t>
  </si>
  <si>
    <t>Gisborne Region</t>
  </si>
  <si>
    <t>Hawke's Bay Region</t>
  </si>
  <si>
    <t>Taranaki Region</t>
  </si>
  <si>
    <t>Manawatu-Wanganui Region</t>
  </si>
  <si>
    <t>Wellington Region</t>
  </si>
  <si>
    <t>Total North Island</t>
  </si>
  <si>
    <t>South Island</t>
  </si>
  <si>
    <t>Tasman Region</t>
  </si>
  <si>
    <t>Nelson Region</t>
  </si>
  <si>
    <t>Marlborough Region</t>
  </si>
  <si>
    <t>West Coast Region</t>
  </si>
  <si>
    <t>Canterbury Region</t>
  </si>
  <si>
    <t>Otago Region</t>
  </si>
  <si>
    <t>Southland Region</t>
  </si>
  <si>
    <t>Total South Island</t>
  </si>
  <si>
    <t>Total regional council areas</t>
  </si>
  <si>
    <t>Area Outside Region</t>
  </si>
  <si>
    <t>Total New Zealand</t>
  </si>
  <si>
    <r>
      <rPr>
        <b/>
        <sz val="9"/>
        <color indexed="8"/>
        <rFont val="Arial Mäori"/>
        <family val="2"/>
      </rPr>
      <t>Note:</t>
    </r>
    <r>
      <rPr>
        <sz val="9"/>
        <color indexed="8"/>
        <rFont val="Arial Mäori"/>
        <family val="2"/>
      </rPr>
      <t xml:space="preserve"> This time series is irregular. Because the 2011 Census was cancelled after the Canterbury earthquake on 22 February 2011, the gap between this census and the last one is seven years. The change in the data between 2006 and 2013 may be greater than in the usual five-year gap between censuses. Be careful when comparing trends.</t>
    </r>
  </si>
  <si>
    <r>
      <rPr>
        <b/>
        <sz val="9"/>
        <color indexed="8"/>
        <rFont val="Arial Mäori"/>
        <family val="2"/>
      </rPr>
      <t>Note:</t>
    </r>
    <r>
      <rPr>
        <sz val="9"/>
        <color indexed="8"/>
        <rFont val="Arial Mäori"/>
        <family val="2"/>
      </rPr>
      <t xml:space="preserve"> This data has been randomly rounded to protect confidentiality. Individual figures may not add up to totals, and values for the same data may vary in different tables.</t>
    </r>
  </si>
  <si>
    <r>
      <rPr>
        <b/>
        <sz val="8"/>
        <color indexed="8"/>
        <rFont val="Arial Mäori"/>
        <family val="2"/>
      </rPr>
      <t xml:space="preserve">Source: </t>
    </r>
    <r>
      <rPr>
        <sz val="8"/>
        <color indexed="8"/>
        <rFont val="Arial Mäori"/>
        <family val="2"/>
      </rPr>
      <t>Statistics New Zealand</t>
    </r>
  </si>
  <si>
    <t>Per cent of total population of Canterbury TAs</t>
  </si>
  <si>
    <t>Increase/decrease 2006-2013</t>
  </si>
  <si>
    <t>Per cent per year(1)</t>
  </si>
  <si>
    <t>Hurunui District</t>
  </si>
  <si>
    <t>Waimakariri District</t>
  </si>
  <si>
    <t>Christchurch City</t>
  </si>
  <si>
    <t>Selwyn District</t>
  </si>
  <si>
    <t>Ashburton District</t>
  </si>
  <si>
    <t>Timaru District</t>
  </si>
  <si>
    <t>Mackenzie District</t>
  </si>
  <si>
    <t>Waimate District</t>
  </si>
  <si>
    <t>Waitaki District</t>
  </si>
  <si>
    <t>Sum of Canterbury TAs</t>
  </si>
  <si>
    <t>Canterbury regional council area</t>
  </si>
  <si>
    <r>
      <rPr>
        <b/>
        <sz val="9"/>
        <color indexed="8"/>
        <rFont val="Arial Mäori"/>
        <family val="2"/>
      </rPr>
      <t>Note:</t>
    </r>
    <r>
      <rPr>
        <sz val="9"/>
        <color indexed="8"/>
        <rFont val="Arial Mäori"/>
        <family val="2"/>
      </rPr>
      <t xml:space="preserve"> This time series is irregular. Because the 2011 Census was cancelled after the Canterbury earthquake on 22 February 2011, the gap between this census and the last one is seven years. 
The change in the data between 2006 and 2013 may be greater than in the usual five-year gap between censuses. Be careful when comparing trends.</t>
    </r>
  </si>
  <si>
    <t>List of tables</t>
  </si>
  <si>
    <t>Kaikōura District</t>
  </si>
  <si>
    <t>Increase or decrease 
2013–2018</t>
  </si>
  <si>
    <t xml:space="preserve">Census usually resident population count and change by regional council area – 2006, 2013 and 2018 </t>
  </si>
  <si>
    <t>(1) Calculated as a constant rate of annual population change over the period (five years between 2013 and 2018, and seven years between 2006 and 2013). Percentages have been rounded to one decimal place.</t>
  </si>
  <si>
    <t>Increase/decrease 2013-2018</t>
  </si>
  <si>
    <t>Increase/decrease 2006-2018</t>
  </si>
  <si>
    <t>Census counts of usually resident population by regional council area, 2006, 2013, 2018</t>
  </si>
  <si>
    <t>Census counts of usually resident population by Canterbury territorial authority area, 2006, 2013, 2018</t>
  </si>
  <si>
    <t>See further Statistics New Zealand 2018 Census data tables at</t>
  </si>
  <si>
    <t>https://www.stats.govt.nz/information-releases/2018-census-population-and-dwelling-counts</t>
  </si>
  <si>
    <t>Census counts for regional council areas and Canterbury territorial authority areas, 2006, 2013, 2018</t>
  </si>
  <si>
    <t>x</t>
  </si>
  <si>
    <t>y</t>
  </si>
  <si>
    <t>Census usually resident population count and change by Canterbury territorial authority area, 2006–2018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</si>
</sst>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Calibri"/>
      <family val="2"/>
      <scheme val="minor"/>
    </font>
    <font>
      <sz val="11"/>
      <color theme="1"/>
      <name val="Arial"/>
      <family val="2"/>
    </font>
    <font>
      <b/>
      <sz val="11"/>
      <color theme="1"/>
      <name val="Calibri"/>
      <family val="2"/>
      <scheme val="minor"/>
    </font>
    <font>
      <sz val="10"/>
      <color theme="1"/>
      <name val="Arial Mäori"/>
      <family val="2"/>
    </font>
    <font>
      <sz val="10"/>
      <color theme="1"/>
      <name val="Calibri"/>
      <family val="2"/>
      <scheme val="minor"/>
    </font>
    <font>
      <vertAlign val="superscript"/>
      <sz val="10"/>
      <color indexed="8"/>
      <name val="Arial Mäori"/>
      <family val="2"/>
    </font>
    <font>
      <sz val="10"/>
      <name val="Arial"/>
      <family val="2"/>
    </font>
    <font>
      <b/>
      <sz val="10"/>
      <name val="Arial Mäori"/>
      <family val="2"/>
    </font>
    <font>
      <b/>
      <sz val="10"/>
      <color theme="1"/>
      <name val="Arial Mäori"/>
      <family val="2"/>
    </font>
    <font>
      <sz val="9"/>
      <color theme="1"/>
      <name val="Arial Mäori"/>
      <family val="2"/>
    </font>
    <font>
      <b/>
      <sz val="9"/>
      <color indexed="8"/>
      <name val="Arial Mäori"/>
      <family val="2"/>
    </font>
    <font>
      <sz val="9"/>
      <color indexed="8"/>
      <name val="Arial Mäori"/>
      <family val="2"/>
    </font>
    <font>
      <sz val="8"/>
      <color theme="1"/>
      <name val="Arial Mäori"/>
      <family val="2"/>
    </font>
    <font>
      <b/>
      <sz val="8"/>
      <color indexed="8"/>
      <name val="Arial Mäori"/>
      <family val="2"/>
    </font>
    <font>
      <sz val="8"/>
      <color indexed="8"/>
      <name val="Arial Mäori"/>
      <family val="2"/>
    </font>
    <font>
      <b/>
      <sz val="11"/>
      <color theme="1"/>
      <name val="Arial"/>
      <family val="2"/>
    </font>
    <font>
      <u/>
      <sz val="11"/>
      <color theme="10"/>
      <name val="Calibri"/>
      <family val="2"/>
      <scheme val="minor"/>
    </font>
    <font>
      <b/>
      <sz val="14"/>
      <color rgb="FF136B99"/>
      <name val="Arial Mäori"/>
      <family val="2"/>
    </font>
    <font>
      <b/>
      <sz val="18"/>
      <color rgb="FF136B99"/>
      <name val="Arial"/>
      <family val="2"/>
    </font>
    <font>
      <u/>
      <sz val="11"/>
      <color rgb="FF136B99"/>
      <name val="Arial"/>
      <family val="2"/>
    </font>
    <font>
      <u/>
      <sz val="11"/>
      <color theme="10"/>
      <name val="Arial"/>
      <family val="2"/>
    </font>
    <font>
      <sz val="10"/>
      <color theme="1"/>
      <name val="Arial"/>
      <family val="2"/>
    </font>
    <font>
      <sz val="11"/>
      <color theme="0"/>
      <name val="Calibri"/>
      <family val="2"/>
      <scheme val="minor"/>
    </font>
    <font>
      <sz val="10"/>
      <color theme="0"/>
      <name val="Arial Mäori"/>
      <family val="2"/>
    </font>
    <font>
      <sz val="11"/>
      <color theme="0"/>
      <name val="Arial"/>
      <family val="2"/>
    </font>
    <font>
      <sz val="10"/>
      <color theme="0"/>
      <name val="Arial"/>
      <family val="2"/>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6" fillId="0" borderId="0"/>
    <xf numFmtId="0" fontId="16" fillId="0" borderId="0" applyNumberFormat="0" applyFill="0" applyBorder="0" applyAlignment="0" applyProtection="0"/>
  </cellStyleXfs>
  <cellXfs count="59">
    <xf numFmtId="0" fontId="0" fillId="0" borderId="0" xfId="0"/>
    <xf numFmtId="0" fontId="0" fillId="2" borderId="0" xfId="0" applyFill="1" applyBorder="1"/>
    <xf numFmtId="0" fontId="3" fillId="2" borderId="0" xfId="0" applyFont="1" applyFill="1" applyBorder="1" applyAlignment="1">
      <alignment vertical="top" wrapText="1"/>
    </xf>
    <xf numFmtId="0" fontId="9" fillId="2" borderId="0" xfId="0" applyFont="1" applyFill="1" applyBorder="1" applyAlignment="1">
      <alignment vertical="top"/>
    </xf>
    <xf numFmtId="0" fontId="7" fillId="2" borderId="1" xfId="1" applyFont="1" applyFill="1" applyBorder="1" applyAlignment="1" applyProtection="1">
      <alignment vertical="top"/>
    </xf>
    <xf numFmtId="0" fontId="3" fillId="2" borderId="1" xfId="0" applyFont="1" applyFill="1" applyBorder="1" applyAlignment="1">
      <alignment vertical="top"/>
    </xf>
    <xf numFmtId="3" fontId="3" fillId="2" borderId="1" xfId="0" applyNumberFormat="1" applyFont="1" applyFill="1" applyBorder="1" applyAlignment="1">
      <alignment horizontal="right" vertical="top"/>
    </xf>
    <xf numFmtId="164" fontId="3" fillId="2" borderId="1" xfId="0" applyNumberFormat="1" applyFont="1" applyFill="1" applyBorder="1" applyAlignment="1">
      <alignment horizontal="right" vertical="top"/>
    </xf>
    <xf numFmtId="0" fontId="8" fillId="2" borderId="1" xfId="0" applyFont="1" applyFill="1" applyBorder="1" applyAlignment="1">
      <alignment vertical="top"/>
    </xf>
    <xf numFmtId="0" fontId="2" fillId="3" borderId="0" xfId="0" applyFont="1" applyFill="1" applyBorder="1"/>
    <xf numFmtId="0" fontId="0" fillId="2" borderId="1" xfId="0" applyFill="1" applyBorder="1"/>
    <xf numFmtId="0" fontId="2" fillId="3" borderId="1" xfId="0" applyFont="1" applyFill="1" applyBorder="1"/>
    <xf numFmtId="0" fontId="3" fillId="2" borderId="2" xfId="0" applyFont="1" applyFill="1" applyBorder="1" applyAlignment="1">
      <alignment horizontal="center" vertical="top"/>
    </xf>
    <xf numFmtId="0" fontId="3" fillId="2" borderId="2" xfId="0" applyFont="1" applyFill="1" applyBorder="1" applyAlignment="1">
      <alignment horizontal="center" vertical="top"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12" fillId="2" borderId="0" xfId="0" quotePrefix="1" applyFont="1" applyFill="1" applyBorder="1" applyAlignment="1">
      <alignment horizontal="left" vertical="top"/>
    </xf>
    <xf numFmtId="0" fontId="1" fillId="2" borderId="0" xfId="0" applyFont="1" applyFill="1" applyAlignment="1">
      <alignment horizontal="left" vertical="center"/>
    </xf>
    <xf numFmtId="0" fontId="15" fillId="2" borderId="0" xfId="0" applyFont="1" applyFill="1" applyAlignment="1">
      <alignment horizontal="left" vertical="center"/>
    </xf>
    <xf numFmtId="0" fontId="1" fillId="2" borderId="0" xfId="0" applyFont="1" applyFill="1" applyAlignment="1">
      <alignment horizontal="right" vertical="center"/>
    </xf>
    <xf numFmtId="0" fontId="0" fillId="2" borderId="0" xfId="0" applyFill="1"/>
    <xf numFmtId="0" fontId="0" fillId="2" borderId="0" xfId="0" applyFill="1" applyAlignment="1"/>
    <xf numFmtId="0" fontId="9" fillId="2" borderId="0" xfId="0" quotePrefix="1" applyFont="1" applyFill="1" applyBorder="1" applyAlignment="1">
      <alignment horizontal="left" vertical="center" wrapText="1"/>
    </xf>
    <xf numFmtId="0" fontId="9" fillId="2" borderId="0" xfId="0" quotePrefix="1" applyFont="1" applyFill="1" applyBorder="1" applyAlignment="1">
      <alignment horizontal="left" wrapText="1"/>
    </xf>
    <xf numFmtId="164" fontId="21" fillId="2" borderId="1" xfId="0" applyNumberFormat="1" applyFont="1" applyFill="1" applyBorder="1" applyAlignment="1">
      <alignment horizontal="right" vertical="top"/>
    </xf>
    <xf numFmtId="3" fontId="21" fillId="2" borderId="1" xfId="0" applyNumberFormat="1" applyFont="1" applyFill="1" applyBorder="1" applyAlignment="1">
      <alignment horizontal="right" vertical="top"/>
    </xf>
    <xf numFmtId="2" fontId="21" fillId="2" borderId="1" xfId="0" applyNumberFormat="1" applyFont="1" applyFill="1" applyBorder="1" applyAlignment="1">
      <alignment horizontal="right" vertical="top"/>
    </xf>
    <xf numFmtId="0" fontId="0" fillId="2" borderId="0" xfId="0" applyFill="1" applyBorder="1" applyAlignment="1">
      <alignment horizontal="center" vertical="center" wrapText="1"/>
    </xf>
    <xf numFmtId="2" fontId="21" fillId="2" borderId="0" xfId="0" applyNumberFormat="1" applyFont="1" applyFill="1" applyBorder="1" applyAlignment="1">
      <alignment horizontal="right" vertical="top"/>
    </xf>
    <xf numFmtId="0" fontId="3" fillId="2" borderId="0" xfId="0" applyFont="1" applyFill="1" applyBorder="1" applyAlignment="1">
      <alignment vertical="top"/>
    </xf>
    <xf numFmtId="3" fontId="3" fillId="2" borderId="0" xfId="0" applyNumberFormat="1" applyFont="1" applyFill="1" applyBorder="1" applyAlignment="1">
      <alignment horizontal="right" vertical="top"/>
    </xf>
    <xf numFmtId="164" fontId="3" fillId="2" borderId="0" xfId="0" applyNumberFormat="1" applyFont="1" applyFill="1" applyBorder="1" applyAlignment="1">
      <alignment horizontal="right" vertical="top"/>
    </xf>
    <xf numFmtId="164" fontId="21" fillId="2" borderId="0" xfId="0" applyNumberFormat="1" applyFont="1" applyFill="1" applyBorder="1" applyAlignment="1">
      <alignment horizontal="right" vertical="top"/>
    </xf>
    <xf numFmtId="3" fontId="21" fillId="2" borderId="0" xfId="0" applyNumberFormat="1" applyFont="1" applyFill="1" applyBorder="1" applyAlignment="1">
      <alignment horizontal="right" vertical="top"/>
    </xf>
    <xf numFmtId="0" fontId="22" fillId="2" borderId="0" xfId="0" applyFont="1" applyFill="1"/>
    <xf numFmtId="0" fontId="23" fillId="2" borderId="0" xfId="0" applyFont="1" applyFill="1" applyBorder="1" applyAlignment="1">
      <alignment horizontal="center" vertical="center" wrapText="1"/>
    </xf>
    <xf numFmtId="164" fontId="24" fillId="2" borderId="0" xfId="0" applyNumberFormat="1" applyFont="1" applyFill="1" applyBorder="1"/>
    <xf numFmtId="2" fontId="25" fillId="2" borderId="0" xfId="0" applyNumberFormat="1" applyFont="1" applyFill="1" applyBorder="1" applyAlignment="1">
      <alignment horizontal="right" vertical="top"/>
    </xf>
    <xf numFmtId="0" fontId="20" fillId="2" borderId="0" xfId="2" applyFont="1" applyFill="1" applyAlignment="1">
      <alignment horizontal="left" vertical="center"/>
    </xf>
    <xf numFmtId="0" fontId="19" fillId="2" borderId="0" xfId="2" applyFont="1" applyFill="1" applyAlignment="1">
      <alignment horizontal="left" vertical="center"/>
    </xf>
    <xf numFmtId="0" fontId="18" fillId="2" borderId="0" xfId="0" applyFont="1" applyFill="1" applyAlignment="1">
      <alignment horizontal="left" vertical="center" wrapText="1"/>
    </xf>
    <xf numFmtId="0" fontId="17" fillId="2" borderId="0" xfId="0" applyFont="1" applyFill="1" applyBorder="1" applyAlignment="1">
      <alignment horizontal="left" vertical="center" wrapText="1"/>
    </xf>
    <xf numFmtId="0" fontId="9" fillId="2" borderId="0" xfId="0" quotePrefix="1" applyFont="1" applyFill="1" applyBorder="1" applyAlignment="1">
      <alignment horizontal="left" vertical="top" wrapText="1"/>
    </xf>
    <xf numFmtId="0" fontId="3" fillId="2"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2" borderId="1" xfId="0" applyFont="1" applyFill="1" applyBorder="1" applyAlignment="1">
      <alignment vertical="top"/>
    </xf>
    <xf numFmtId="0" fontId="7" fillId="2" borderId="1" xfId="1" applyFont="1" applyFill="1" applyBorder="1" applyAlignment="1" applyProtection="1">
      <alignment horizontal="left" vertical="top"/>
    </xf>
    <xf numFmtId="0" fontId="9" fillId="2" borderId="0" xfId="0" applyFont="1" applyFill="1" applyBorder="1" applyAlignment="1">
      <alignment horizontal="left" vertical="top" wrapText="1"/>
    </xf>
    <xf numFmtId="0" fontId="7" fillId="2" borderId="3" xfId="1" applyFont="1" applyFill="1" applyBorder="1" applyAlignment="1" applyProtection="1">
      <alignment horizontal="left" vertical="top"/>
    </xf>
    <xf numFmtId="0" fontId="7" fillId="2" borderId="4" xfId="1" applyFont="1" applyFill="1" applyBorder="1" applyAlignment="1" applyProtection="1">
      <alignment horizontal="left" vertical="top"/>
    </xf>
    <xf numFmtId="0" fontId="7" fillId="2" borderId="5" xfId="1" applyFont="1" applyFill="1" applyBorder="1" applyAlignment="1" applyProtection="1">
      <alignment horizontal="left" vertical="top"/>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9" fillId="2" borderId="0" xfId="0" quotePrefix="1" applyFont="1" applyFill="1" applyBorder="1" applyAlignment="1">
      <alignment horizontal="left" vertical="center" wrapText="1"/>
    </xf>
    <xf numFmtId="0" fontId="12" fillId="2" borderId="0" xfId="0" quotePrefix="1" applyFont="1" applyFill="1" applyBorder="1" applyAlignment="1">
      <alignment horizontal="left" vertical="top"/>
    </xf>
    <xf numFmtId="0" fontId="17" fillId="2" borderId="0" xfId="0" applyFont="1" applyFill="1" applyBorder="1" applyAlignment="1">
      <alignment horizontal="left" vertical="top" wrapText="1"/>
    </xf>
    <xf numFmtId="0" fontId="21" fillId="2" borderId="2" xfId="0" applyFont="1" applyFill="1" applyBorder="1" applyAlignment="1">
      <alignment horizontal="center" vertical="center" wrapText="1"/>
    </xf>
    <xf numFmtId="0" fontId="9" fillId="2" borderId="0" xfId="0" quotePrefix="1" applyFont="1" applyFill="1" applyBorder="1" applyAlignment="1">
      <alignment horizontal="left"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CC3300"/>
      <color rgb="FF136B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Census count, regional council areas, 2006, 2013, 2018</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'1. RCs, Census'!$B$3</c:f>
              <c:strCache>
                <c:ptCount val="1"/>
                <c:pt idx="0">
                  <c:v>2001</c:v>
                </c:pt>
              </c:strCache>
            </c:strRef>
          </c:tx>
          <c:spPr>
            <a:solidFill>
              <a:schemeClr val="accent1"/>
            </a:solidFill>
            <a:ln>
              <a:noFill/>
            </a:ln>
            <a:effectLst/>
          </c:spPr>
          <c:invertIfNegative val="0"/>
          <c:cat>
            <c:strRef>
              <c:f>('1. RCs, Census'!$A$5:$A$13,'1. RCs, Census'!$A$16:$A$22)</c:f>
              <c:strCache>
                <c:ptCount val="16"/>
                <c:pt idx="0">
                  <c:v>Northland Region</c:v>
                </c:pt>
                <c:pt idx="1">
                  <c:v>Auckland Region</c:v>
                </c:pt>
                <c:pt idx="2">
                  <c:v>Waikato Region</c:v>
                </c:pt>
                <c:pt idx="3">
                  <c:v>Bay of Plenty Region</c:v>
                </c:pt>
                <c:pt idx="4">
                  <c:v>Gisborne Region</c:v>
                </c:pt>
                <c:pt idx="5">
                  <c:v>Hawke's Bay Region</c:v>
                </c:pt>
                <c:pt idx="6">
                  <c:v>Taranaki Region</c:v>
                </c:pt>
                <c:pt idx="7">
                  <c:v>Manawatu-Wanganui Region</c:v>
                </c:pt>
                <c:pt idx="8">
                  <c:v>Wellington Region</c:v>
                </c:pt>
                <c:pt idx="9">
                  <c:v>Tasman Region</c:v>
                </c:pt>
                <c:pt idx="10">
                  <c:v>Nelson Region</c:v>
                </c:pt>
                <c:pt idx="11">
                  <c:v>Marlborough Region</c:v>
                </c:pt>
                <c:pt idx="12">
                  <c:v>West Coast Region</c:v>
                </c:pt>
                <c:pt idx="13">
                  <c:v>Canterbury Region</c:v>
                </c:pt>
                <c:pt idx="14">
                  <c:v>Otago Region</c:v>
                </c:pt>
                <c:pt idx="15">
                  <c:v>Southland Region</c:v>
                </c:pt>
              </c:strCache>
            </c:strRef>
          </c:cat>
          <c:val>
            <c:numRef>
              <c:f>('1. RCs, Census'!$B$5:$B$13,'1. RCs, Census'!$B$16:$B$22)</c:f>
            </c:numRef>
          </c:val>
          <c:extLst>
            <c:ext xmlns:c16="http://schemas.microsoft.com/office/drawing/2014/chart" uri="{C3380CC4-5D6E-409C-BE32-E72D297353CC}">
              <c16:uniqueId val="{00000000-780A-4B43-997A-9683ED9EEB45}"/>
            </c:ext>
          </c:extLst>
        </c:ser>
        <c:ser>
          <c:idx val="1"/>
          <c:order val="1"/>
          <c:tx>
            <c:strRef>
              <c:f>'1. RCs, Census'!$C$3</c:f>
              <c:strCache>
                <c:ptCount val="1"/>
                <c:pt idx="0">
                  <c:v>2006</c:v>
                </c:pt>
              </c:strCache>
            </c:strRef>
          </c:tx>
          <c:spPr>
            <a:solidFill>
              <a:schemeClr val="accent2"/>
            </a:solidFill>
            <a:ln>
              <a:noFill/>
            </a:ln>
            <a:effectLst/>
          </c:spPr>
          <c:invertIfNegative val="0"/>
          <c:cat>
            <c:strRef>
              <c:f>('1. RCs, Census'!$A$5:$A$13,'1. RCs, Census'!$A$16:$A$22)</c:f>
              <c:strCache>
                <c:ptCount val="16"/>
                <c:pt idx="0">
                  <c:v>Northland Region</c:v>
                </c:pt>
                <c:pt idx="1">
                  <c:v>Auckland Region</c:v>
                </c:pt>
                <c:pt idx="2">
                  <c:v>Waikato Region</c:v>
                </c:pt>
                <c:pt idx="3">
                  <c:v>Bay of Plenty Region</c:v>
                </c:pt>
                <c:pt idx="4">
                  <c:v>Gisborne Region</c:v>
                </c:pt>
                <c:pt idx="5">
                  <c:v>Hawke's Bay Region</c:v>
                </c:pt>
                <c:pt idx="6">
                  <c:v>Taranaki Region</c:v>
                </c:pt>
                <c:pt idx="7">
                  <c:v>Manawatu-Wanganui Region</c:v>
                </c:pt>
                <c:pt idx="8">
                  <c:v>Wellington Region</c:v>
                </c:pt>
                <c:pt idx="9">
                  <c:v>Tasman Region</c:v>
                </c:pt>
                <c:pt idx="10">
                  <c:v>Nelson Region</c:v>
                </c:pt>
                <c:pt idx="11">
                  <c:v>Marlborough Region</c:v>
                </c:pt>
                <c:pt idx="12">
                  <c:v>West Coast Region</c:v>
                </c:pt>
                <c:pt idx="13">
                  <c:v>Canterbury Region</c:v>
                </c:pt>
                <c:pt idx="14">
                  <c:v>Otago Region</c:v>
                </c:pt>
                <c:pt idx="15">
                  <c:v>Southland Region</c:v>
                </c:pt>
              </c:strCache>
            </c:strRef>
          </c:cat>
          <c:val>
            <c:numRef>
              <c:f>('1. RCs, Census'!$C$5:$C$13,'1. RCs, Census'!$C$16:$C$22)</c:f>
              <c:numCache>
                <c:formatCode>#,##0</c:formatCode>
                <c:ptCount val="16"/>
                <c:pt idx="0">
                  <c:v>148470</c:v>
                </c:pt>
                <c:pt idx="1">
                  <c:v>1304961</c:v>
                </c:pt>
                <c:pt idx="2">
                  <c:v>380823</c:v>
                </c:pt>
                <c:pt idx="3">
                  <c:v>257379</c:v>
                </c:pt>
                <c:pt idx="4">
                  <c:v>44496</c:v>
                </c:pt>
                <c:pt idx="5">
                  <c:v>147783</c:v>
                </c:pt>
                <c:pt idx="6">
                  <c:v>104124</c:v>
                </c:pt>
                <c:pt idx="7">
                  <c:v>222423</c:v>
                </c:pt>
                <c:pt idx="8">
                  <c:v>448959</c:v>
                </c:pt>
                <c:pt idx="9">
                  <c:v>44625</c:v>
                </c:pt>
                <c:pt idx="10">
                  <c:v>42888</c:v>
                </c:pt>
                <c:pt idx="11">
                  <c:v>42558</c:v>
                </c:pt>
                <c:pt idx="12">
                  <c:v>31326</c:v>
                </c:pt>
                <c:pt idx="13">
                  <c:v>521832</c:v>
                </c:pt>
                <c:pt idx="14">
                  <c:v>193803</c:v>
                </c:pt>
                <c:pt idx="15">
                  <c:v>90876</c:v>
                </c:pt>
              </c:numCache>
            </c:numRef>
          </c:val>
          <c:extLst>
            <c:ext xmlns:c16="http://schemas.microsoft.com/office/drawing/2014/chart" uri="{C3380CC4-5D6E-409C-BE32-E72D297353CC}">
              <c16:uniqueId val="{00000001-780A-4B43-997A-9683ED9EEB45}"/>
            </c:ext>
          </c:extLst>
        </c:ser>
        <c:ser>
          <c:idx val="2"/>
          <c:order val="2"/>
          <c:tx>
            <c:strRef>
              <c:f>'1. RCs, Census'!$D$3</c:f>
              <c:strCache>
                <c:ptCount val="1"/>
                <c:pt idx="0">
                  <c:v>2013</c:v>
                </c:pt>
              </c:strCache>
            </c:strRef>
          </c:tx>
          <c:spPr>
            <a:solidFill>
              <a:schemeClr val="accent3"/>
            </a:solidFill>
            <a:ln>
              <a:noFill/>
            </a:ln>
            <a:effectLst/>
          </c:spPr>
          <c:invertIfNegative val="0"/>
          <c:cat>
            <c:strRef>
              <c:f>('1. RCs, Census'!$A$5:$A$13,'1. RCs, Census'!$A$16:$A$22)</c:f>
              <c:strCache>
                <c:ptCount val="16"/>
                <c:pt idx="0">
                  <c:v>Northland Region</c:v>
                </c:pt>
                <c:pt idx="1">
                  <c:v>Auckland Region</c:v>
                </c:pt>
                <c:pt idx="2">
                  <c:v>Waikato Region</c:v>
                </c:pt>
                <c:pt idx="3">
                  <c:v>Bay of Plenty Region</c:v>
                </c:pt>
                <c:pt idx="4">
                  <c:v>Gisborne Region</c:v>
                </c:pt>
                <c:pt idx="5">
                  <c:v>Hawke's Bay Region</c:v>
                </c:pt>
                <c:pt idx="6">
                  <c:v>Taranaki Region</c:v>
                </c:pt>
                <c:pt idx="7">
                  <c:v>Manawatu-Wanganui Region</c:v>
                </c:pt>
                <c:pt idx="8">
                  <c:v>Wellington Region</c:v>
                </c:pt>
                <c:pt idx="9">
                  <c:v>Tasman Region</c:v>
                </c:pt>
                <c:pt idx="10">
                  <c:v>Nelson Region</c:v>
                </c:pt>
                <c:pt idx="11">
                  <c:v>Marlborough Region</c:v>
                </c:pt>
                <c:pt idx="12">
                  <c:v>West Coast Region</c:v>
                </c:pt>
                <c:pt idx="13">
                  <c:v>Canterbury Region</c:v>
                </c:pt>
                <c:pt idx="14">
                  <c:v>Otago Region</c:v>
                </c:pt>
                <c:pt idx="15">
                  <c:v>Southland Region</c:v>
                </c:pt>
              </c:strCache>
            </c:strRef>
          </c:cat>
          <c:val>
            <c:numRef>
              <c:f>('1. RCs, Census'!$D$5:$D$13,'1. RCs, Census'!$D$16:$D$22)</c:f>
              <c:numCache>
                <c:formatCode>#,##0</c:formatCode>
                <c:ptCount val="16"/>
                <c:pt idx="0">
                  <c:v>151689</c:v>
                </c:pt>
                <c:pt idx="1">
                  <c:v>1415550</c:v>
                </c:pt>
                <c:pt idx="2">
                  <c:v>403638</c:v>
                </c:pt>
                <c:pt idx="3">
                  <c:v>267741</c:v>
                </c:pt>
                <c:pt idx="4">
                  <c:v>43653</c:v>
                </c:pt>
                <c:pt idx="5">
                  <c:v>151179</c:v>
                </c:pt>
                <c:pt idx="6">
                  <c:v>109608</c:v>
                </c:pt>
                <c:pt idx="7">
                  <c:v>222669</c:v>
                </c:pt>
                <c:pt idx="8">
                  <c:v>471315</c:v>
                </c:pt>
                <c:pt idx="9">
                  <c:v>47157</c:v>
                </c:pt>
                <c:pt idx="10">
                  <c:v>46437</c:v>
                </c:pt>
                <c:pt idx="11">
                  <c:v>43416</c:v>
                </c:pt>
                <c:pt idx="12">
                  <c:v>32148</c:v>
                </c:pt>
                <c:pt idx="13">
                  <c:v>539433</c:v>
                </c:pt>
                <c:pt idx="14">
                  <c:v>202470</c:v>
                </c:pt>
                <c:pt idx="15">
                  <c:v>93339</c:v>
                </c:pt>
              </c:numCache>
            </c:numRef>
          </c:val>
          <c:extLst>
            <c:ext xmlns:c16="http://schemas.microsoft.com/office/drawing/2014/chart" uri="{C3380CC4-5D6E-409C-BE32-E72D297353CC}">
              <c16:uniqueId val="{00000002-780A-4B43-997A-9683ED9EEB45}"/>
            </c:ext>
          </c:extLst>
        </c:ser>
        <c:ser>
          <c:idx val="3"/>
          <c:order val="3"/>
          <c:tx>
            <c:v>2018</c:v>
          </c:tx>
          <c:spPr>
            <a:solidFill>
              <a:schemeClr val="accent4"/>
            </a:solidFill>
            <a:ln>
              <a:noFill/>
            </a:ln>
            <a:effectLst/>
          </c:spPr>
          <c:invertIfNegative val="0"/>
          <c:val>
            <c:numRef>
              <c:f>('1. RCs, Census'!$E$5:$E$13,'1. RCs, Census'!$E$16:$E$22)</c:f>
              <c:numCache>
                <c:formatCode>#,##0</c:formatCode>
                <c:ptCount val="16"/>
                <c:pt idx="0">
                  <c:v>179076</c:v>
                </c:pt>
                <c:pt idx="1">
                  <c:v>1571718</c:v>
                </c:pt>
                <c:pt idx="2">
                  <c:v>458202</c:v>
                </c:pt>
                <c:pt idx="3">
                  <c:v>308499</c:v>
                </c:pt>
                <c:pt idx="4">
                  <c:v>47517</c:v>
                </c:pt>
                <c:pt idx="5">
                  <c:v>166368</c:v>
                </c:pt>
                <c:pt idx="6">
                  <c:v>117561</c:v>
                </c:pt>
                <c:pt idx="7">
                  <c:v>238797</c:v>
                </c:pt>
                <c:pt idx="8">
                  <c:v>506814</c:v>
                </c:pt>
                <c:pt idx="9">
                  <c:v>52389</c:v>
                </c:pt>
                <c:pt idx="10">
                  <c:v>50880</c:v>
                </c:pt>
                <c:pt idx="11">
                  <c:v>47340</c:v>
                </c:pt>
                <c:pt idx="12">
                  <c:v>31575</c:v>
                </c:pt>
                <c:pt idx="13">
                  <c:v>599694</c:v>
                </c:pt>
                <c:pt idx="14">
                  <c:v>225186</c:v>
                </c:pt>
                <c:pt idx="15">
                  <c:v>97467</c:v>
                </c:pt>
              </c:numCache>
            </c:numRef>
          </c:val>
          <c:extLst>
            <c:ext xmlns:c16="http://schemas.microsoft.com/office/drawing/2014/chart" uri="{C3380CC4-5D6E-409C-BE32-E72D297353CC}">
              <c16:uniqueId val="{00000000-64DE-4726-AB89-0022D225C3D2}"/>
            </c:ext>
          </c:extLst>
        </c:ser>
        <c:dLbls>
          <c:showLegendKey val="0"/>
          <c:showVal val="0"/>
          <c:showCatName val="0"/>
          <c:showSerName val="0"/>
          <c:showPercent val="0"/>
          <c:showBubbleSize val="0"/>
        </c:dLbls>
        <c:gapWidth val="182"/>
        <c:axId val="554298720"/>
        <c:axId val="554299048"/>
      </c:barChart>
      <c:catAx>
        <c:axId val="5542987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4299048"/>
        <c:crosses val="autoZero"/>
        <c:auto val="1"/>
        <c:lblAlgn val="ctr"/>
        <c:lblOffset val="100"/>
        <c:noMultiLvlLbl val="0"/>
      </c:catAx>
      <c:valAx>
        <c:axId val="554299048"/>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rgbClr val="136B99"/>
                    </a:solidFill>
                    <a:latin typeface="Arial" panose="020B0604020202020204" pitchFamily="34" charset="0"/>
                    <a:cs typeface="Arial" panose="020B0604020202020204" pitchFamily="34" charset="0"/>
                  </a:rPr>
                  <a:t>Number of people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4298720"/>
        <c:crosses val="autoZero"/>
        <c:crossBetween val="between"/>
      </c:valAx>
      <c:spPr>
        <a:noFill/>
        <a:ln>
          <a:noFill/>
        </a:ln>
        <a:effectLst/>
      </c:spPr>
    </c:plotArea>
    <c:legend>
      <c:legendPos val="b"/>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NZ" sz="1200" b="0" i="0" u="none" strike="noStrike" kern="1200" spc="0" baseline="0">
                <a:solidFill>
                  <a:schemeClr val="tx1"/>
                </a:solidFill>
                <a:latin typeface="+mn-lt"/>
                <a:ea typeface="+mn-ea"/>
                <a:cs typeface="+mn-cs"/>
              </a:defRPr>
            </a:pPr>
            <a:r>
              <a:rPr lang="en-NZ" b="1">
                <a:solidFill>
                  <a:srgbClr val="136B99"/>
                </a:solidFill>
                <a:latin typeface="Arial" panose="020B0604020202020204" pitchFamily="34" charset="0"/>
                <a:cs typeface="Arial" panose="020B0604020202020204" pitchFamily="34" charset="0"/>
              </a:rPr>
              <a:t>Average annual per cent change in usually resident population</a:t>
            </a:r>
            <a:br>
              <a:rPr lang="en-NZ" b="1">
                <a:solidFill>
                  <a:srgbClr val="136B99"/>
                </a:solidFill>
                <a:latin typeface="Arial" panose="020B0604020202020204" pitchFamily="34" charset="0"/>
                <a:cs typeface="Arial" panose="020B0604020202020204" pitchFamily="34" charset="0"/>
              </a:rPr>
            </a:br>
            <a:r>
              <a:rPr lang="en-NZ" b="1">
                <a:solidFill>
                  <a:srgbClr val="136B99"/>
                </a:solidFill>
                <a:latin typeface="Arial" panose="020B0604020202020204" pitchFamily="34" charset="0"/>
                <a:cs typeface="Arial" panose="020B0604020202020204" pitchFamily="34" charset="0"/>
              </a:rPr>
              <a:t>2006-13, 2013-18</a:t>
            </a:r>
          </a:p>
        </c:rich>
      </c:tx>
      <c:overlay val="0"/>
      <c:spPr>
        <a:noFill/>
        <a:ln>
          <a:noFill/>
        </a:ln>
        <a:effectLst/>
      </c:spPr>
      <c:txPr>
        <a:bodyPr rot="0" spcFirstLastPara="1" vertOverflow="ellipsis" vert="horz" wrap="square" anchor="ctr" anchorCtr="1"/>
        <a:lstStyle/>
        <a:p>
          <a:pPr>
            <a:defRPr lang="en-NZ" sz="1200" b="0" i="0" u="none" strike="noStrike" kern="1200" spc="0" baseline="0">
              <a:solidFill>
                <a:schemeClr val="tx1"/>
              </a:solidFill>
              <a:latin typeface="+mn-lt"/>
              <a:ea typeface="+mn-ea"/>
              <a:cs typeface="+mn-cs"/>
            </a:defRPr>
          </a:pPr>
          <a:endParaRPr lang="en-US"/>
        </a:p>
      </c:txPr>
    </c:title>
    <c:autoTitleDeleted val="0"/>
    <c:plotArea>
      <c:layout/>
      <c:barChart>
        <c:barDir val="bar"/>
        <c:grouping val="clustered"/>
        <c:varyColors val="0"/>
        <c:ser>
          <c:idx val="0"/>
          <c:order val="0"/>
          <c:tx>
            <c:v>2006-13</c:v>
          </c:tx>
          <c:spPr>
            <a:solidFill>
              <a:schemeClr val="accent1"/>
            </a:solidFill>
            <a:ln>
              <a:noFill/>
            </a:ln>
            <a:effectLst/>
          </c:spPr>
          <c:invertIfNegative val="0"/>
          <c:cat>
            <c:strRef>
              <c:f>('1. RCs, Census'!$A$5:$A$13,'1. RCs, Census'!$A$16:$A$22)</c:f>
              <c:strCache>
                <c:ptCount val="16"/>
                <c:pt idx="0">
                  <c:v>Northland Region</c:v>
                </c:pt>
                <c:pt idx="1">
                  <c:v>Auckland Region</c:v>
                </c:pt>
                <c:pt idx="2">
                  <c:v>Waikato Region</c:v>
                </c:pt>
                <c:pt idx="3">
                  <c:v>Bay of Plenty Region</c:v>
                </c:pt>
                <c:pt idx="4">
                  <c:v>Gisborne Region</c:v>
                </c:pt>
                <c:pt idx="5">
                  <c:v>Hawke's Bay Region</c:v>
                </c:pt>
                <c:pt idx="6">
                  <c:v>Taranaki Region</c:v>
                </c:pt>
                <c:pt idx="7">
                  <c:v>Manawatu-Wanganui Region</c:v>
                </c:pt>
                <c:pt idx="8">
                  <c:v>Wellington Region</c:v>
                </c:pt>
                <c:pt idx="9">
                  <c:v>Tasman Region</c:v>
                </c:pt>
                <c:pt idx="10">
                  <c:v>Nelson Region</c:v>
                </c:pt>
                <c:pt idx="11">
                  <c:v>Marlborough Region</c:v>
                </c:pt>
                <c:pt idx="12">
                  <c:v>West Coast Region</c:v>
                </c:pt>
                <c:pt idx="13">
                  <c:v>Canterbury Region</c:v>
                </c:pt>
                <c:pt idx="14">
                  <c:v>Otago Region</c:v>
                </c:pt>
                <c:pt idx="15">
                  <c:v>Southland Region</c:v>
                </c:pt>
              </c:strCache>
            </c:strRef>
          </c:cat>
          <c:val>
            <c:numRef>
              <c:f>('1. RCs, Census'!$G$5:$G$13,'1. RCs, Census'!$G$16:$G$22)</c:f>
              <c:numCache>
                <c:formatCode>0.0</c:formatCode>
                <c:ptCount val="16"/>
                <c:pt idx="0">
                  <c:v>0.3</c:v>
                </c:pt>
                <c:pt idx="1">
                  <c:v>1.2</c:v>
                </c:pt>
                <c:pt idx="2">
                  <c:v>0.8</c:v>
                </c:pt>
                <c:pt idx="3">
                  <c:v>0.6</c:v>
                </c:pt>
                <c:pt idx="4">
                  <c:v>-0.3</c:v>
                </c:pt>
                <c:pt idx="5">
                  <c:v>0.3</c:v>
                </c:pt>
                <c:pt idx="6">
                  <c:v>0.7</c:v>
                </c:pt>
                <c:pt idx="7">
                  <c:v>0</c:v>
                </c:pt>
                <c:pt idx="8">
                  <c:v>0.7</c:v>
                </c:pt>
                <c:pt idx="9">
                  <c:v>0.8</c:v>
                </c:pt>
                <c:pt idx="10">
                  <c:v>1.1000000000000001</c:v>
                </c:pt>
                <c:pt idx="11">
                  <c:v>0.3</c:v>
                </c:pt>
                <c:pt idx="12">
                  <c:v>0.4</c:v>
                </c:pt>
                <c:pt idx="13">
                  <c:v>0.5</c:v>
                </c:pt>
                <c:pt idx="14">
                  <c:v>0.6</c:v>
                </c:pt>
                <c:pt idx="15">
                  <c:v>0.4</c:v>
                </c:pt>
              </c:numCache>
            </c:numRef>
          </c:val>
          <c:extLst>
            <c:ext xmlns:c16="http://schemas.microsoft.com/office/drawing/2014/chart" uri="{C3380CC4-5D6E-409C-BE32-E72D297353CC}">
              <c16:uniqueId val="{00000000-AAB4-410A-A9E3-54130ACB6C32}"/>
            </c:ext>
          </c:extLst>
        </c:ser>
        <c:ser>
          <c:idx val="1"/>
          <c:order val="1"/>
          <c:tx>
            <c:v>2013-18</c:v>
          </c:tx>
          <c:spPr>
            <a:solidFill>
              <a:schemeClr val="accent2"/>
            </a:solidFill>
            <a:ln>
              <a:noFill/>
            </a:ln>
            <a:effectLst/>
          </c:spPr>
          <c:invertIfNegative val="0"/>
          <c:cat>
            <c:strRef>
              <c:f>('1. RCs, Census'!$A$5:$A$13,'1. RCs, Census'!$A$16:$A$22)</c:f>
              <c:strCache>
                <c:ptCount val="16"/>
                <c:pt idx="0">
                  <c:v>Northland Region</c:v>
                </c:pt>
                <c:pt idx="1">
                  <c:v>Auckland Region</c:v>
                </c:pt>
                <c:pt idx="2">
                  <c:v>Waikato Region</c:v>
                </c:pt>
                <c:pt idx="3">
                  <c:v>Bay of Plenty Region</c:v>
                </c:pt>
                <c:pt idx="4">
                  <c:v>Gisborne Region</c:v>
                </c:pt>
                <c:pt idx="5">
                  <c:v>Hawke's Bay Region</c:v>
                </c:pt>
                <c:pt idx="6">
                  <c:v>Taranaki Region</c:v>
                </c:pt>
                <c:pt idx="7">
                  <c:v>Manawatu-Wanganui Region</c:v>
                </c:pt>
                <c:pt idx="8">
                  <c:v>Wellington Region</c:v>
                </c:pt>
                <c:pt idx="9">
                  <c:v>Tasman Region</c:v>
                </c:pt>
                <c:pt idx="10">
                  <c:v>Nelson Region</c:v>
                </c:pt>
                <c:pt idx="11">
                  <c:v>Marlborough Region</c:v>
                </c:pt>
                <c:pt idx="12">
                  <c:v>West Coast Region</c:v>
                </c:pt>
                <c:pt idx="13">
                  <c:v>Canterbury Region</c:v>
                </c:pt>
                <c:pt idx="14">
                  <c:v>Otago Region</c:v>
                </c:pt>
                <c:pt idx="15">
                  <c:v>Southland Region</c:v>
                </c:pt>
              </c:strCache>
            </c:strRef>
          </c:cat>
          <c:val>
            <c:numRef>
              <c:f>('1. RCs, Census'!$I$5:$I$13,'1. RCs, Census'!$I$16:$I$22)</c:f>
              <c:numCache>
                <c:formatCode>0.0</c:formatCode>
                <c:ptCount val="16"/>
                <c:pt idx="0">
                  <c:v>3.4</c:v>
                </c:pt>
                <c:pt idx="1">
                  <c:v>2.1</c:v>
                </c:pt>
                <c:pt idx="2">
                  <c:v>2.6</c:v>
                </c:pt>
                <c:pt idx="3">
                  <c:v>2.9</c:v>
                </c:pt>
                <c:pt idx="4">
                  <c:v>1.7</c:v>
                </c:pt>
                <c:pt idx="5">
                  <c:v>1.9</c:v>
                </c:pt>
                <c:pt idx="6">
                  <c:v>1.4</c:v>
                </c:pt>
                <c:pt idx="7">
                  <c:v>1.4</c:v>
                </c:pt>
                <c:pt idx="8">
                  <c:v>1.5</c:v>
                </c:pt>
                <c:pt idx="9">
                  <c:v>2.1</c:v>
                </c:pt>
                <c:pt idx="10">
                  <c:v>1.8</c:v>
                </c:pt>
                <c:pt idx="11">
                  <c:v>1.7</c:v>
                </c:pt>
                <c:pt idx="12">
                  <c:v>-0.4</c:v>
                </c:pt>
                <c:pt idx="13">
                  <c:v>2.1</c:v>
                </c:pt>
                <c:pt idx="14">
                  <c:v>2.1</c:v>
                </c:pt>
                <c:pt idx="15">
                  <c:v>0.9</c:v>
                </c:pt>
              </c:numCache>
            </c:numRef>
          </c:val>
          <c:extLst>
            <c:ext xmlns:c16="http://schemas.microsoft.com/office/drawing/2014/chart" uri="{C3380CC4-5D6E-409C-BE32-E72D297353CC}">
              <c16:uniqueId val="{00000001-AAB4-410A-A9E3-54130ACB6C32}"/>
            </c:ext>
          </c:extLst>
        </c:ser>
        <c:dLbls>
          <c:showLegendKey val="0"/>
          <c:showVal val="0"/>
          <c:showCatName val="0"/>
          <c:showSerName val="0"/>
          <c:showPercent val="0"/>
          <c:showBubbleSize val="0"/>
        </c:dLbls>
        <c:gapWidth val="182"/>
        <c:axId val="562944880"/>
        <c:axId val="562949144"/>
      </c:barChart>
      <c:scatterChart>
        <c:scatterStyle val="lineMarker"/>
        <c:varyColors val="0"/>
        <c:ser>
          <c:idx val="2"/>
          <c:order val="2"/>
          <c:tx>
            <c:v>National average 2006-2013</c:v>
          </c:tx>
          <c:spPr>
            <a:ln w="28575" cap="rnd">
              <a:solidFill>
                <a:schemeClr val="tx2">
                  <a:lumMod val="60000"/>
                  <a:lumOff val="40000"/>
                </a:schemeClr>
              </a:solidFill>
              <a:round/>
            </a:ln>
            <a:effectLst/>
          </c:spPr>
          <c:marker>
            <c:symbol val="none"/>
          </c:marker>
          <c:xVal>
            <c:numRef>
              <c:f>'1. RCs, Census'!$C$39:$C$40</c:f>
              <c:numCache>
                <c:formatCode>General</c:formatCode>
                <c:ptCount val="2"/>
                <c:pt idx="0">
                  <c:v>0.7</c:v>
                </c:pt>
                <c:pt idx="1">
                  <c:v>0.7</c:v>
                </c:pt>
              </c:numCache>
            </c:numRef>
          </c:xVal>
          <c:yVal>
            <c:numRef>
              <c:f>'1. RCs, Census'!$D$39:$D$40</c:f>
              <c:numCache>
                <c:formatCode>General</c:formatCode>
                <c:ptCount val="2"/>
                <c:pt idx="0">
                  <c:v>0</c:v>
                </c:pt>
                <c:pt idx="1">
                  <c:v>1</c:v>
                </c:pt>
              </c:numCache>
            </c:numRef>
          </c:yVal>
          <c:smooth val="0"/>
          <c:extLst>
            <c:ext xmlns:c16="http://schemas.microsoft.com/office/drawing/2014/chart" uri="{C3380CC4-5D6E-409C-BE32-E72D297353CC}">
              <c16:uniqueId val="{00000002-0268-4FD4-978D-7E5796D6C790}"/>
            </c:ext>
          </c:extLst>
        </c:ser>
        <c:ser>
          <c:idx val="3"/>
          <c:order val="3"/>
          <c:tx>
            <c:v>National average 2013-18</c:v>
          </c:tx>
          <c:spPr>
            <a:ln w="28575" cap="rnd">
              <a:solidFill>
                <a:schemeClr val="accent2"/>
              </a:solidFill>
              <a:round/>
            </a:ln>
            <a:effectLst/>
          </c:spPr>
          <c:marker>
            <c:symbol val="none"/>
          </c:marker>
          <c:xVal>
            <c:numRef>
              <c:f>'1. RCs, Census'!$C$35:$C$36</c:f>
              <c:numCache>
                <c:formatCode>General</c:formatCode>
                <c:ptCount val="2"/>
                <c:pt idx="0">
                  <c:v>2.1</c:v>
                </c:pt>
                <c:pt idx="1">
                  <c:v>2.1</c:v>
                </c:pt>
              </c:numCache>
            </c:numRef>
          </c:xVal>
          <c:yVal>
            <c:numRef>
              <c:f>'1. RCs, Census'!$D$35:$D$36</c:f>
              <c:numCache>
                <c:formatCode>General</c:formatCode>
                <c:ptCount val="2"/>
                <c:pt idx="0">
                  <c:v>0</c:v>
                </c:pt>
                <c:pt idx="1">
                  <c:v>1</c:v>
                </c:pt>
              </c:numCache>
            </c:numRef>
          </c:yVal>
          <c:smooth val="0"/>
          <c:extLst>
            <c:ext xmlns:c16="http://schemas.microsoft.com/office/drawing/2014/chart" uri="{C3380CC4-5D6E-409C-BE32-E72D297353CC}">
              <c16:uniqueId val="{00000003-0268-4FD4-978D-7E5796D6C790}"/>
            </c:ext>
          </c:extLst>
        </c:ser>
        <c:dLbls>
          <c:showLegendKey val="0"/>
          <c:showVal val="0"/>
          <c:showCatName val="0"/>
          <c:showSerName val="0"/>
          <c:showPercent val="0"/>
          <c:showBubbleSize val="0"/>
        </c:dLbls>
        <c:axId val="1944239183"/>
        <c:axId val="1944238767"/>
      </c:scatterChart>
      <c:catAx>
        <c:axId val="5629448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NZ"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62949144"/>
        <c:crosses val="autoZero"/>
        <c:auto val="1"/>
        <c:lblAlgn val="ctr"/>
        <c:lblOffset val="100"/>
        <c:noMultiLvlLbl val="0"/>
      </c:catAx>
      <c:valAx>
        <c:axId val="562949144"/>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lang="en-NZ" sz="1000" b="0" i="0" u="none" strike="noStrike" kern="1200" baseline="0">
                    <a:solidFill>
                      <a:schemeClr val="tx1"/>
                    </a:solidFill>
                    <a:latin typeface="+mn-lt"/>
                    <a:ea typeface="+mn-ea"/>
                    <a:cs typeface="+mn-cs"/>
                  </a:defRPr>
                </a:pPr>
                <a:r>
                  <a:rPr lang="en-US" b="1">
                    <a:solidFill>
                      <a:srgbClr val="136B99"/>
                    </a:solidFill>
                    <a:latin typeface="Arial" panose="020B0604020202020204" pitchFamily="34" charset="0"/>
                    <a:cs typeface="Arial" panose="020B0604020202020204" pitchFamily="34" charset="0"/>
                  </a:rPr>
                  <a:t>Average annual per cent change</a:t>
                </a:r>
              </a:p>
            </c:rich>
          </c:tx>
          <c:overlay val="0"/>
          <c:spPr>
            <a:noFill/>
            <a:ln>
              <a:noFill/>
            </a:ln>
            <a:effectLst/>
          </c:spPr>
          <c:txPr>
            <a:bodyPr rot="0" spcFirstLastPara="1" vertOverflow="ellipsis" vert="horz" wrap="square" anchor="ctr" anchorCtr="1"/>
            <a:lstStyle/>
            <a:p>
              <a:pPr>
                <a:defRPr lang="en-NZ" sz="1000" b="0" i="0" u="none" strike="noStrike" kern="1200" baseline="0">
                  <a:solidFill>
                    <a:schemeClr val="tx1"/>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n-NZ"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62944880"/>
        <c:crosses val="autoZero"/>
        <c:crossBetween val="between"/>
      </c:valAx>
      <c:valAx>
        <c:axId val="1944238767"/>
        <c:scaling>
          <c:orientation val="minMax"/>
          <c:max val="1"/>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lang="en-NZ" sz="1000" b="0" i="0" u="none" strike="noStrike" kern="1200" baseline="0">
                <a:solidFill>
                  <a:schemeClr val="tx1"/>
                </a:solidFill>
                <a:latin typeface="+mn-lt"/>
                <a:ea typeface="+mn-ea"/>
                <a:cs typeface="+mn-cs"/>
              </a:defRPr>
            </a:pPr>
            <a:endParaRPr lang="en-US"/>
          </a:p>
        </c:txPr>
        <c:crossAx val="1944239183"/>
        <c:crosses val="max"/>
        <c:crossBetween val="midCat"/>
      </c:valAx>
      <c:valAx>
        <c:axId val="1944239183"/>
        <c:scaling>
          <c:orientation val="minMax"/>
        </c:scaling>
        <c:delete val="1"/>
        <c:axPos val="b"/>
        <c:numFmt formatCode="General" sourceLinked="1"/>
        <c:majorTickMark val="out"/>
        <c:minorTickMark val="none"/>
        <c:tickLblPos val="nextTo"/>
        <c:crossAx val="1944238767"/>
        <c:crosses val="autoZero"/>
        <c:crossBetween val="midCat"/>
      </c:valAx>
      <c:spPr>
        <a:noFill/>
        <a:ln>
          <a:noFill/>
        </a:ln>
        <a:effectLst/>
      </c:spPr>
    </c:plotArea>
    <c:legend>
      <c:legendPos val="b"/>
      <c:layout>
        <c:manualLayout>
          <c:xMode val="edge"/>
          <c:yMode val="edge"/>
          <c:x val="0.69289375676518616"/>
          <c:y val="0.57818055618770181"/>
          <c:w val="0.23119012236960393"/>
          <c:h val="0.35823562878339626"/>
        </c:manualLayout>
      </c:layout>
      <c:overlay val="1"/>
      <c:spPr>
        <a:noFill/>
        <a:ln>
          <a:noFill/>
        </a:ln>
        <a:effectLst/>
      </c:spPr>
      <c:txPr>
        <a:bodyPr rot="0" spcFirstLastPara="1" vertOverflow="ellipsis" vert="horz" wrap="square" anchor="ctr" anchorCtr="1"/>
        <a:lstStyle/>
        <a:p>
          <a:pPr>
            <a:defRPr lang="en-NZ"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lang="en-NZ"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solidFill>
                  <a:srgbClr val="136B99"/>
                </a:solidFill>
                <a:latin typeface="Arial" panose="020B0604020202020204" pitchFamily="34" charset="0"/>
                <a:cs typeface="Arial" panose="020B0604020202020204" pitchFamily="34" charset="0"/>
              </a:rPr>
              <a:t>Census counts, Canterbury territorial authorities,</a:t>
            </a:r>
            <a:r>
              <a:rPr lang="en-US" sz="1200" b="1" baseline="0">
                <a:solidFill>
                  <a:srgbClr val="136B99"/>
                </a:solidFill>
                <a:latin typeface="Arial" panose="020B0604020202020204" pitchFamily="34" charset="0"/>
                <a:cs typeface="Arial" panose="020B0604020202020204" pitchFamily="34" charset="0"/>
              </a:rPr>
              <a:t> 2006, 2013, 2018</a:t>
            </a:r>
            <a:endParaRPr lang="en-US" sz="1200" b="1">
              <a:solidFill>
                <a:srgbClr val="136B99"/>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'2. TAs, Census'!$B$4</c:f>
              <c:strCache>
                <c:ptCount val="1"/>
                <c:pt idx="0">
                  <c:v>2001</c:v>
                </c:pt>
              </c:strCache>
            </c:strRef>
          </c:tx>
          <c:spPr>
            <a:solidFill>
              <a:schemeClr val="accent1"/>
            </a:solidFill>
            <a:ln>
              <a:noFill/>
            </a:ln>
            <a:effectLst/>
          </c:spPr>
          <c:invertIfNegative val="0"/>
          <c:cat>
            <c:strRef>
              <c:f>'2. TAs, Census'!$A$5:$A$14</c:f>
              <c:strCache>
                <c:ptCount val="10"/>
                <c:pt idx="0">
                  <c:v>Kaikōura District</c:v>
                </c:pt>
                <c:pt idx="1">
                  <c:v>Hurunui District</c:v>
                </c:pt>
                <c:pt idx="2">
                  <c:v>Waimakariri District</c:v>
                </c:pt>
                <c:pt idx="3">
                  <c:v>Christchurch City</c:v>
                </c:pt>
                <c:pt idx="4">
                  <c:v>Selwyn District</c:v>
                </c:pt>
                <c:pt idx="5">
                  <c:v>Ashburton District</c:v>
                </c:pt>
                <c:pt idx="6">
                  <c:v>Timaru District</c:v>
                </c:pt>
                <c:pt idx="7">
                  <c:v>Mackenzie District</c:v>
                </c:pt>
                <c:pt idx="8">
                  <c:v>Waimate District</c:v>
                </c:pt>
                <c:pt idx="9">
                  <c:v>Waitaki District</c:v>
                </c:pt>
              </c:strCache>
            </c:strRef>
          </c:cat>
          <c:val>
            <c:numRef>
              <c:f>'2. TAs, Census'!$B$5:$B$14</c:f>
            </c:numRef>
          </c:val>
          <c:extLst>
            <c:ext xmlns:c16="http://schemas.microsoft.com/office/drawing/2014/chart" uri="{C3380CC4-5D6E-409C-BE32-E72D297353CC}">
              <c16:uniqueId val="{00000000-181C-43AB-9417-939E6795FD69}"/>
            </c:ext>
          </c:extLst>
        </c:ser>
        <c:ser>
          <c:idx val="1"/>
          <c:order val="1"/>
          <c:tx>
            <c:strRef>
              <c:f>'2. TAs, Census'!$C$4</c:f>
              <c:strCache>
                <c:ptCount val="1"/>
                <c:pt idx="0">
                  <c:v>2006</c:v>
                </c:pt>
              </c:strCache>
            </c:strRef>
          </c:tx>
          <c:spPr>
            <a:solidFill>
              <a:schemeClr val="accent2"/>
            </a:solidFill>
            <a:ln>
              <a:noFill/>
            </a:ln>
            <a:effectLst/>
          </c:spPr>
          <c:invertIfNegative val="0"/>
          <c:cat>
            <c:strRef>
              <c:f>'2. TAs, Census'!$A$5:$A$14</c:f>
              <c:strCache>
                <c:ptCount val="10"/>
                <c:pt idx="0">
                  <c:v>Kaikōura District</c:v>
                </c:pt>
                <c:pt idx="1">
                  <c:v>Hurunui District</c:v>
                </c:pt>
                <c:pt idx="2">
                  <c:v>Waimakariri District</c:v>
                </c:pt>
                <c:pt idx="3">
                  <c:v>Christchurch City</c:v>
                </c:pt>
                <c:pt idx="4">
                  <c:v>Selwyn District</c:v>
                </c:pt>
                <c:pt idx="5">
                  <c:v>Ashburton District</c:v>
                </c:pt>
                <c:pt idx="6">
                  <c:v>Timaru District</c:v>
                </c:pt>
                <c:pt idx="7">
                  <c:v>Mackenzie District</c:v>
                </c:pt>
                <c:pt idx="8">
                  <c:v>Waimate District</c:v>
                </c:pt>
                <c:pt idx="9">
                  <c:v>Waitaki District</c:v>
                </c:pt>
              </c:strCache>
            </c:strRef>
          </c:cat>
          <c:val>
            <c:numRef>
              <c:f>'2. TAs, Census'!$C$5:$C$14</c:f>
              <c:numCache>
                <c:formatCode>#,##0</c:formatCode>
                <c:ptCount val="10"/>
                <c:pt idx="0">
                  <c:v>3621</c:v>
                </c:pt>
                <c:pt idx="1">
                  <c:v>10476</c:v>
                </c:pt>
                <c:pt idx="2">
                  <c:v>42834</c:v>
                </c:pt>
                <c:pt idx="3">
                  <c:v>348459</c:v>
                </c:pt>
                <c:pt idx="4">
                  <c:v>33642</c:v>
                </c:pt>
                <c:pt idx="5">
                  <c:v>27372</c:v>
                </c:pt>
                <c:pt idx="6">
                  <c:v>42870</c:v>
                </c:pt>
                <c:pt idx="7">
                  <c:v>3804</c:v>
                </c:pt>
                <c:pt idx="8">
                  <c:v>7206</c:v>
                </c:pt>
                <c:pt idx="9">
                  <c:v>20223</c:v>
                </c:pt>
              </c:numCache>
            </c:numRef>
          </c:val>
          <c:extLst>
            <c:ext xmlns:c16="http://schemas.microsoft.com/office/drawing/2014/chart" uri="{C3380CC4-5D6E-409C-BE32-E72D297353CC}">
              <c16:uniqueId val="{00000001-181C-43AB-9417-939E6795FD69}"/>
            </c:ext>
          </c:extLst>
        </c:ser>
        <c:ser>
          <c:idx val="2"/>
          <c:order val="2"/>
          <c:tx>
            <c:strRef>
              <c:f>'2. TAs, Census'!$D$4</c:f>
              <c:strCache>
                <c:ptCount val="1"/>
                <c:pt idx="0">
                  <c:v>2013</c:v>
                </c:pt>
              </c:strCache>
            </c:strRef>
          </c:tx>
          <c:spPr>
            <a:solidFill>
              <a:schemeClr val="accent3"/>
            </a:solidFill>
            <a:ln>
              <a:noFill/>
            </a:ln>
            <a:effectLst/>
          </c:spPr>
          <c:invertIfNegative val="0"/>
          <c:cat>
            <c:strRef>
              <c:f>'2. TAs, Census'!$A$5:$A$14</c:f>
              <c:strCache>
                <c:ptCount val="10"/>
                <c:pt idx="0">
                  <c:v>Kaikōura District</c:v>
                </c:pt>
                <c:pt idx="1">
                  <c:v>Hurunui District</c:v>
                </c:pt>
                <c:pt idx="2">
                  <c:v>Waimakariri District</c:v>
                </c:pt>
                <c:pt idx="3">
                  <c:v>Christchurch City</c:v>
                </c:pt>
                <c:pt idx="4">
                  <c:v>Selwyn District</c:v>
                </c:pt>
                <c:pt idx="5">
                  <c:v>Ashburton District</c:v>
                </c:pt>
                <c:pt idx="6">
                  <c:v>Timaru District</c:v>
                </c:pt>
                <c:pt idx="7">
                  <c:v>Mackenzie District</c:v>
                </c:pt>
                <c:pt idx="8">
                  <c:v>Waimate District</c:v>
                </c:pt>
                <c:pt idx="9">
                  <c:v>Waitaki District</c:v>
                </c:pt>
              </c:strCache>
            </c:strRef>
          </c:cat>
          <c:val>
            <c:numRef>
              <c:f>'2. TAs, Census'!$D$5:$D$14</c:f>
              <c:numCache>
                <c:formatCode>#,##0</c:formatCode>
                <c:ptCount val="10"/>
                <c:pt idx="0">
                  <c:v>3552</c:v>
                </c:pt>
                <c:pt idx="1">
                  <c:v>11529</c:v>
                </c:pt>
                <c:pt idx="2">
                  <c:v>49989</c:v>
                </c:pt>
                <c:pt idx="3">
                  <c:v>341472</c:v>
                </c:pt>
                <c:pt idx="4">
                  <c:v>44595</c:v>
                </c:pt>
                <c:pt idx="5">
                  <c:v>31041</c:v>
                </c:pt>
                <c:pt idx="6">
                  <c:v>43929</c:v>
                </c:pt>
                <c:pt idx="7">
                  <c:v>4158</c:v>
                </c:pt>
                <c:pt idx="8">
                  <c:v>7536</c:v>
                </c:pt>
                <c:pt idx="9">
                  <c:v>20826</c:v>
                </c:pt>
              </c:numCache>
            </c:numRef>
          </c:val>
          <c:extLst>
            <c:ext xmlns:c16="http://schemas.microsoft.com/office/drawing/2014/chart" uri="{C3380CC4-5D6E-409C-BE32-E72D297353CC}">
              <c16:uniqueId val="{00000002-181C-43AB-9417-939E6795FD69}"/>
            </c:ext>
          </c:extLst>
        </c:ser>
        <c:ser>
          <c:idx val="3"/>
          <c:order val="3"/>
          <c:tx>
            <c:v>2018</c:v>
          </c:tx>
          <c:spPr>
            <a:solidFill>
              <a:schemeClr val="accent4"/>
            </a:solidFill>
            <a:ln>
              <a:noFill/>
            </a:ln>
            <a:effectLst/>
          </c:spPr>
          <c:invertIfNegative val="0"/>
          <c:val>
            <c:numRef>
              <c:f>'2. TAs, Census'!$E$5:$E$14</c:f>
              <c:numCache>
                <c:formatCode>#,##0</c:formatCode>
                <c:ptCount val="10"/>
                <c:pt idx="0">
                  <c:v>3912</c:v>
                </c:pt>
                <c:pt idx="1">
                  <c:v>12558</c:v>
                </c:pt>
                <c:pt idx="2">
                  <c:v>59502</c:v>
                </c:pt>
                <c:pt idx="3">
                  <c:v>369006</c:v>
                </c:pt>
                <c:pt idx="4">
                  <c:v>60561</c:v>
                </c:pt>
                <c:pt idx="5">
                  <c:v>33423</c:v>
                </c:pt>
                <c:pt idx="6">
                  <c:v>46296</c:v>
                </c:pt>
                <c:pt idx="7">
                  <c:v>4866</c:v>
                </c:pt>
                <c:pt idx="8">
                  <c:v>7815</c:v>
                </c:pt>
                <c:pt idx="9">
                  <c:v>22308</c:v>
                </c:pt>
              </c:numCache>
            </c:numRef>
          </c:val>
          <c:extLst>
            <c:ext xmlns:c16="http://schemas.microsoft.com/office/drawing/2014/chart" uri="{C3380CC4-5D6E-409C-BE32-E72D297353CC}">
              <c16:uniqueId val="{00000000-7B99-4BE1-BF21-4E0854B7983A}"/>
            </c:ext>
          </c:extLst>
        </c:ser>
        <c:dLbls>
          <c:showLegendKey val="0"/>
          <c:showVal val="0"/>
          <c:showCatName val="0"/>
          <c:showSerName val="0"/>
          <c:showPercent val="0"/>
          <c:showBubbleSize val="0"/>
        </c:dLbls>
        <c:gapWidth val="182"/>
        <c:axId val="564776032"/>
        <c:axId val="564769472"/>
      </c:barChart>
      <c:catAx>
        <c:axId val="56477603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64769472"/>
        <c:crosses val="autoZero"/>
        <c:auto val="1"/>
        <c:lblAlgn val="ctr"/>
        <c:lblOffset val="100"/>
        <c:noMultiLvlLbl val="0"/>
      </c:catAx>
      <c:valAx>
        <c:axId val="564769472"/>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rgbClr val="136B99"/>
                    </a:solidFill>
                    <a:latin typeface="Arial" panose="020B0604020202020204" pitchFamily="34" charset="0"/>
                    <a:cs typeface="Arial" panose="020B0604020202020204" pitchFamily="34" charset="0"/>
                  </a:rPr>
                  <a:t>Number of people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64776032"/>
        <c:crosses val="autoZero"/>
        <c:crossBetween val="between"/>
      </c:valAx>
      <c:spPr>
        <a:noFill/>
        <a:ln>
          <a:noFill/>
        </a:ln>
        <a:effectLst/>
      </c:spPr>
    </c:plotArea>
    <c:legend>
      <c:legendPos val="b"/>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solidFill>
                  <a:srgbClr val="136B99"/>
                </a:solidFill>
                <a:latin typeface="Arial" panose="020B0604020202020204" pitchFamily="34" charset="0"/>
                <a:cs typeface="Arial" panose="020B0604020202020204" pitchFamily="34" charset="0"/>
              </a:rPr>
              <a:t>Per cent of usually resident population in Canterbury </a:t>
            </a:r>
          </a:p>
          <a:p>
            <a:pPr>
              <a:defRPr/>
            </a:pPr>
            <a:r>
              <a:rPr lang="en-US" sz="1200" b="1">
                <a:solidFill>
                  <a:srgbClr val="136B99"/>
                </a:solidFill>
                <a:latin typeface="Arial" panose="020B0604020202020204" pitchFamily="34" charset="0"/>
                <a:cs typeface="Arial" panose="020B0604020202020204" pitchFamily="34" charset="0"/>
              </a:rPr>
              <a:t>by territorial authority area,</a:t>
            </a:r>
            <a:r>
              <a:rPr lang="en-US" sz="1200" b="1" baseline="0">
                <a:solidFill>
                  <a:srgbClr val="136B99"/>
                </a:solidFill>
                <a:latin typeface="Arial" panose="020B0604020202020204" pitchFamily="34" charset="0"/>
                <a:cs typeface="Arial" panose="020B0604020202020204" pitchFamily="34" charset="0"/>
              </a:rPr>
              <a:t> </a:t>
            </a:r>
            <a:r>
              <a:rPr lang="en-US" sz="1200" b="1">
                <a:solidFill>
                  <a:srgbClr val="136B99"/>
                </a:solidFill>
                <a:latin typeface="Arial" panose="020B0604020202020204" pitchFamily="34" charset="0"/>
                <a:cs typeface="Arial" panose="020B0604020202020204" pitchFamily="34" charset="0"/>
              </a:rPr>
              <a:t>Census 2006, 2013, 2018</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'2. TAs, Census'!$F$4</c:f>
              <c:strCache>
                <c:ptCount val="1"/>
                <c:pt idx="0">
                  <c:v>2006</c:v>
                </c:pt>
              </c:strCache>
            </c:strRef>
          </c:tx>
          <c:spPr>
            <a:solidFill>
              <a:schemeClr val="accent1"/>
            </a:solidFill>
            <a:ln>
              <a:noFill/>
            </a:ln>
            <a:effectLst/>
          </c:spPr>
          <c:invertIfNegative val="0"/>
          <c:cat>
            <c:strRef>
              <c:f>'2. TAs, Census'!$A$5:$A$14</c:f>
              <c:strCache>
                <c:ptCount val="10"/>
                <c:pt idx="0">
                  <c:v>Kaikōura District</c:v>
                </c:pt>
                <c:pt idx="1">
                  <c:v>Hurunui District</c:v>
                </c:pt>
                <c:pt idx="2">
                  <c:v>Waimakariri District</c:v>
                </c:pt>
                <c:pt idx="3">
                  <c:v>Christchurch City</c:v>
                </c:pt>
                <c:pt idx="4">
                  <c:v>Selwyn District</c:v>
                </c:pt>
                <c:pt idx="5">
                  <c:v>Ashburton District</c:v>
                </c:pt>
                <c:pt idx="6">
                  <c:v>Timaru District</c:v>
                </c:pt>
                <c:pt idx="7">
                  <c:v>Mackenzie District</c:v>
                </c:pt>
                <c:pt idx="8">
                  <c:v>Waimate District</c:v>
                </c:pt>
                <c:pt idx="9">
                  <c:v>Waitaki District</c:v>
                </c:pt>
              </c:strCache>
            </c:strRef>
          </c:cat>
          <c:val>
            <c:numRef>
              <c:f>'2. TAs, Census'!$F$5:$F$14</c:f>
              <c:numCache>
                <c:formatCode>0.0</c:formatCode>
                <c:ptCount val="10"/>
                <c:pt idx="0">
                  <c:v>0.7</c:v>
                </c:pt>
                <c:pt idx="1">
                  <c:v>1.9</c:v>
                </c:pt>
                <c:pt idx="2">
                  <c:v>7.9</c:v>
                </c:pt>
                <c:pt idx="3">
                  <c:v>64.5</c:v>
                </c:pt>
                <c:pt idx="4">
                  <c:v>6.2</c:v>
                </c:pt>
                <c:pt idx="5">
                  <c:v>5.0999999999999996</c:v>
                </c:pt>
                <c:pt idx="6">
                  <c:v>7.9</c:v>
                </c:pt>
                <c:pt idx="7">
                  <c:v>0.7</c:v>
                </c:pt>
                <c:pt idx="8">
                  <c:v>1.3</c:v>
                </c:pt>
                <c:pt idx="9">
                  <c:v>3.7</c:v>
                </c:pt>
              </c:numCache>
            </c:numRef>
          </c:val>
          <c:extLst>
            <c:ext xmlns:c16="http://schemas.microsoft.com/office/drawing/2014/chart" uri="{C3380CC4-5D6E-409C-BE32-E72D297353CC}">
              <c16:uniqueId val="{00000000-60F6-44D8-9746-BEA48FDFAA4E}"/>
            </c:ext>
          </c:extLst>
        </c:ser>
        <c:ser>
          <c:idx val="1"/>
          <c:order val="1"/>
          <c:tx>
            <c:strRef>
              <c:f>'2. TAs, Census'!$G$4</c:f>
              <c:strCache>
                <c:ptCount val="1"/>
                <c:pt idx="0">
                  <c:v>2013</c:v>
                </c:pt>
              </c:strCache>
            </c:strRef>
          </c:tx>
          <c:spPr>
            <a:solidFill>
              <a:schemeClr val="accent2"/>
            </a:solidFill>
            <a:ln>
              <a:noFill/>
            </a:ln>
            <a:effectLst/>
          </c:spPr>
          <c:invertIfNegative val="0"/>
          <c:cat>
            <c:strRef>
              <c:f>'2. TAs, Census'!$A$5:$A$14</c:f>
              <c:strCache>
                <c:ptCount val="10"/>
                <c:pt idx="0">
                  <c:v>Kaikōura District</c:v>
                </c:pt>
                <c:pt idx="1">
                  <c:v>Hurunui District</c:v>
                </c:pt>
                <c:pt idx="2">
                  <c:v>Waimakariri District</c:v>
                </c:pt>
                <c:pt idx="3">
                  <c:v>Christchurch City</c:v>
                </c:pt>
                <c:pt idx="4">
                  <c:v>Selwyn District</c:v>
                </c:pt>
                <c:pt idx="5">
                  <c:v>Ashburton District</c:v>
                </c:pt>
                <c:pt idx="6">
                  <c:v>Timaru District</c:v>
                </c:pt>
                <c:pt idx="7">
                  <c:v>Mackenzie District</c:v>
                </c:pt>
                <c:pt idx="8">
                  <c:v>Waimate District</c:v>
                </c:pt>
                <c:pt idx="9">
                  <c:v>Waitaki District</c:v>
                </c:pt>
              </c:strCache>
            </c:strRef>
          </c:cat>
          <c:val>
            <c:numRef>
              <c:f>'2. TAs, Census'!$G$5:$G$14</c:f>
              <c:numCache>
                <c:formatCode>0.0</c:formatCode>
                <c:ptCount val="10"/>
                <c:pt idx="0">
                  <c:v>0.6</c:v>
                </c:pt>
                <c:pt idx="1">
                  <c:v>2.1</c:v>
                </c:pt>
                <c:pt idx="2">
                  <c:v>8.9</c:v>
                </c:pt>
                <c:pt idx="3">
                  <c:v>61.1</c:v>
                </c:pt>
                <c:pt idx="4">
                  <c:v>8</c:v>
                </c:pt>
                <c:pt idx="5">
                  <c:v>5.6</c:v>
                </c:pt>
                <c:pt idx="6">
                  <c:v>7.9</c:v>
                </c:pt>
                <c:pt idx="7">
                  <c:v>0.7</c:v>
                </c:pt>
                <c:pt idx="8">
                  <c:v>1.3</c:v>
                </c:pt>
                <c:pt idx="9">
                  <c:v>3.7</c:v>
                </c:pt>
              </c:numCache>
            </c:numRef>
          </c:val>
          <c:extLst>
            <c:ext xmlns:c16="http://schemas.microsoft.com/office/drawing/2014/chart" uri="{C3380CC4-5D6E-409C-BE32-E72D297353CC}">
              <c16:uniqueId val="{00000001-60F6-44D8-9746-BEA48FDFAA4E}"/>
            </c:ext>
          </c:extLst>
        </c:ser>
        <c:ser>
          <c:idx val="2"/>
          <c:order val="2"/>
          <c:tx>
            <c:strRef>
              <c:f>'2. TAs, Census'!$H$4</c:f>
              <c:strCache>
                <c:ptCount val="1"/>
                <c:pt idx="0">
                  <c:v>2018</c:v>
                </c:pt>
              </c:strCache>
            </c:strRef>
          </c:tx>
          <c:spPr>
            <a:solidFill>
              <a:schemeClr val="accent3"/>
            </a:solidFill>
            <a:ln>
              <a:noFill/>
            </a:ln>
            <a:effectLst/>
          </c:spPr>
          <c:invertIfNegative val="0"/>
          <c:cat>
            <c:strRef>
              <c:f>'2. TAs, Census'!$A$5:$A$14</c:f>
              <c:strCache>
                <c:ptCount val="10"/>
                <c:pt idx="0">
                  <c:v>Kaikōura District</c:v>
                </c:pt>
                <c:pt idx="1">
                  <c:v>Hurunui District</c:v>
                </c:pt>
                <c:pt idx="2">
                  <c:v>Waimakariri District</c:v>
                </c:pt>
                <c:pt idx="3">
                  <c:v>Christchurch City</c:v>
                </c:pt>
                <c:pt idx="4">
                  <c:v>Selwyn District</c:v>
                </c:pt>
                <c:pt idx="5">
                  <c:v>Ashburton District</c:v>
                </c:pt>
                <c:pt idx="6">
                  <c:v>Timaru District</c:v>
                </c:pt>
                <c:pt idx="7">
                  <c:v>Mackenzie District</c:v>
                </c:pt>
                <c:pt idx="8">
                  <c:v>Waimate District</c:v>
                </c:pt>
                <c:pt idx="9">
                  <c:v>Waitaki District</c:v>
                </c:pt>
              </c:strCache>
            </c:strRef>
          </c:cat>
          <c:val>
            <c:numRef>
              <c:f>'2. TAs, Census'!$H$5:$H$14</c:f>
              <c:numCache>
                <c:formatCode>0.0</c:formatCode>
                <c:ptCount val="10"/>
                <c:pt idx="0">
                  <c:v>0.6</c:v>
                </c:pt>
                <c:pt idx="1">
                  <c:v>2</c:v>
                </c:pt>
                <c:pt idx="2">
                  <c:v>9.6</c:v>
                </c:pt>
                <c:pt idx="3">
                  <c:v>59.5</c:v>
                </c:pt>
                <c:pt idx="4">
                  <c:v>9.8000000000000007</c:v>
                </c:pt>
                <c:pt idx="5">
                  <c:v>5.4</c:v>
                </c:pt>
                <c:pt idx="6">
                  <c:v>7.5</c:v>
                </c:pt>
                <c:pt idx="7">
                  <c:v>0.8</c:v>
                </c:pt>
                <c:pt idx="8">
                  <c:v>1.3</c:v>
                </c:pt>
                <c:pt idx="9">
                  <c:v>3.6</c:v>
                </c:pt>
              </c:numCache>
            </c:numRef>
          </c:val>
          <c:extLst>
            <c:ext xmlns:c16="http://schemas.microsoft.com/office/drawing/2014/chart" uri="{C3380CC4-5D6E-409C-BE32-E72D297353CC}">
              <c16:uniqueId val="{00000002-60F6-44D8-9746-BEA48FDFAA4E}"/>
            </c:ext>
          </c:extLst>
        </c:ser>
        <c:dLbls>
          <c:showLegendKey val="0"/>
          <c:showVal val="0"/>
          <c:showCatName val="0"/>
          <c:showSerName val="0"/>
          <c:showPercent val="0"/>
          <c:showBubbleSize val="0"/>
        </c:dLbls>
        <c:gapWidth val="182"/>
        <c:axId val="573085976"/>
        <c:axId val="573084664"/>
      </c:barChart>
      <c:catAx>
        <c:axId val="5730859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3084664"/>
        <c:crosses val="autoZero"/>
        <c:auto val="1"/>
        <c:lblAlgn val="ctr"/>
        <c:lblOffset val="100"/>
        <c:noMultiLvlLbl val="0"/>
      </c:catAx>
      <c:valAx>
        <c:axId val="573084664"/>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rgbClr val="136B99"/>
                    </a:solidFill>
                    <a:latin typeface="Arial" panose="020B0604020202020204" pitchFamily="34" charset="0"/>
                    <a:cs typeface="Arial" panose="020B0604020202020204" pitchFamily="34" charset="0"/>
                  </a:rPr>
                  <a:t>Per cent of usually resident population of Canterbury regional council area</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3085976"/>
        <c:crosses val="autoZero"/>
        <c:crossBetween val="between"/>
      </c:valAx>
      <c:spPr>
        <a:noFill/>
        <a:ln>
          <a:noFill/>
        </a:ln>
        <a:effectLst/>
      </c:spPr>
    </c:plotArea>
    <c:legend>
      <c:legendPos val="b"/>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Average annual per cent change 2006-13,</a:t>
            </a:r>
            <a:r>
              <a:rPr lang="en-NZ" sz="1200" b="1" baseline="0">
                <a:solidFill>
                  <a:srgbClr val="136B99"/>
                </a:solidFill>
                <a:latin typeface="Arial" panose="020B0604020202020204" pitchFamily="34" charset="0"/>
                <a:cs typeface="Arial" panose="020B0604020202020204" pitchFamily="34" charset="0"/>
              </a:rPr>
              <a:t> 2013-2018</a:t>
            </a:r>
            <a:endParaRPr lang="en-NZ" sz="1200" b="1">
              <a:solidFill>
                <a:srgbClr val="136B99"/>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3682061076487135E-2"/>
          <c:y val="0.20393740011458553"/>
          <c:w val="0.93545291441787726"/>
          <c:h val="0.77155335765763045"/>
        </c:manualLayout>
      </c:layout>
      <c:barChart>
        <c:barDir val="bar"/>
        <c:grouping val="clustered"/>
        <c:varyColors val="0"/>
        <c:ser>
          <c:idx val="1"/>
          <c:order val="0"/>
          <c:tx>
            <c:v>2006-2013</c:v>
          </c:tx>
          <c:spPr>
            <a:solidFill>
              <a:schemeClr val="accent2"/>
            </a:solidFill>
            <a:ln>
              <a:noFill/>
            </a:ln>
            <a:effectLst/>
          </c:spPr>
          <c:invertIfNegative val="0"/>
          <c:val>
            <c:numRef>
              <c:f>'2. TAs, Census'!$J$5:$J$14</c:f>
              <c:numCache>
                <c:formatCode>0.0</c:formatCode>
                <c:ptCount val="10"/>
                <c:pt idx="0">
                  <c:v>-0.27</c:v>
                </c:pt>
                <c:pt idx="1">
                  <c:v>1.38</c:v>
                </c:pt>
                <c:pt idx="2">
                  <c:v>2.23</c:v>
                </c:pt>
                <c:pt idx="3">
                  <c:v>-0.28999999999999998</c:v>
                </c:pt>
                <c:pt idx="4">
                  <c:v>4.1100000000000003</c:v>
                </c:pt>
                <c:pt idx="5">
                  <c:v>1.81</c:v>
                </c:pt>
                <c:pt idx="6">
                  <c:v>0.35</c:v>
                </c:pt>
                <c:pt idx="7">
                  <c:v>1.28</c:v>
                </c:pt>
                <c:pt idx="8">
                  <c:v>0.64</c:v>
                </c:pt>
                <c:pt idx="9">
                  <c:v>0.42</c:v>
                </c:pt>
              </c:numCache>
            </c:numRef>
          </c:val>
          <c:extLst>
            <c:ext xmlns:c16="http://schemas.microsoft.com/office/drawing/2014/chart" uri="{C3380CC4-5D6E-409C-BE32-E72D297353CC}">
              <c16:uniqueId val="{00000000-3ED8-487B-8E4E-8395FD2220B7}"/>
            </c:ext>
          </c:extLst>
        </c:ser>
        <c:ser>
          <c:idx val="0"/>
          <c:order val="1"/>
          <c:tx>
            <c:v>2013-2018</c:v>
          </c:tx>
          <c:spPr>
            <a:solidFill>
              <a:schemeClr val="accent1"/>
            </a:solidFill>
            <a:ln>
              <a:noFill/>
            </a:ln>
            <a:effectLst/>
          </c:spPr>
          <c:invertIfNegative val="0"/>
          <c:cat>
            <c:strRef>
              <c:f>'2. TAs, Census'!$A$5:$A$14</c:f>
              <c:strCache>
                <c:ptCount val="10"/>
                <c:pt idx="0">
                  <c:v>Kaikōura District</c:v>
                </c:pt>
                <c:pt idx="1">
                  <c:v>Hurunui District</c:v>
                </c:pt>
                <c:pt idx="2">
                  <c:v>Waimakariri District</c:v>
                </c:pt>
                <c:pt idx="3">
                  <c:v>Christchurch City</c:v>
                </c:pt>
                <c:pt idx="4">
                  <c:v>Selwyn District</c:v>
                </c:pt>
                <c:pt idx="5">
                  <c:v>Ashburton District</c:v>
                </c:pt>
                <c:pt idx="6">
                  <c:v>Timaru District</c:v>
                </c:pt>
                <c:pt idx="7">
                  <c:v>Mackenzie District</c:v>
                </c:pt>
                <c:pt idx="8">
                  <c:v>Waimate District</c:v>
                </c:pt>
                <c:pt idx="9">
                  <c:v>Waitaki District</c:v>
                </c:pt>
              </c:strCache>
            </c:strRef>
          </c:cat>
          <c:val>
            <c:numRef>
              <c:f>'2. TAs, Census'!$L$5:$L$14</c:f>
              <c:numCache>
                <c:formatCode>0.0</c:formatCode>
                <c:ptCount val="10"/>
                <c:pt idx="0">
                  <c:v>1.95</c:v>
                </c:pt>
                <c:pt idx="1">
                  <c:v>1.72</c:v>
                </c:pt>
                <c:pt idx="2">
                  <c:v>3.55</c:v>
                </c:pt>
                <c:pt idx="3">
                  <c:v>1.56</c:v>
                </c:pt>
                <c:pt idx="4">
                  <c:v>6.31</c:v>
                </c:pt>
                <c:pt idx="5">
                  <c:v>1.49</c:v>
                </c:pt>
                <c:pt idx="6">
                  <c:v>1.06</c:v>
                </c:pt>
                <c:pt idx="7">
                  <c:v>3.19</c:v>
                </c:pt>
                <c:pt idx="8">
                  <c:v>0.73</c:v>
                </c:pt>
                <c:pt idx="9">
                  <c:v>1.38</c:v>
                </c:pt>
              </c:numCache>
            </c:numRef>
          </c:val>
          <c:extLst>
            <c:ext xmlns:c16="http://schemas.microsoft.com/office/drawing/2014/chart" uri="{C3380CC4-5D6E-409C-BE32-E72D297353CC}">
              <c16:uniqueId val="{00000000-9649-4C88-816F-58D7ABE71943}"/>
            </c:ext>
          </c:extLst>
        </c:ser>
        <c:dLbls>
          <c:showLegendKey val="0"/>
          <c:showVal val="0"/>
          <c:showCatName val="0"/>
          <c:showSerName val="0"/>
          <c:showPercent val="0"/>
          <c:showBubbleSize val="0"/>
        </c:dLbls>
        <c:gapWidth val="182"/>
        <c:axId val="565851408"/>
        <c:axId val="565854032"/>
      </c:barChart>
      <c:scatterChart>
        <c:scatterStyle val="lineMarker"/>
        <c:varyColors val="0"/>
        <c:ser>
          <c:idx val="2"/>
          <c:order val="2"/>
          <c:tx>
            <c:v>National average 2013-2018</c:v>
          </c:tx>
          <c:spPr>
            <a:ln w="28575" cap="rnd">
              <a:solidFill>
                <a:schemeClr val="accent1"/>
              </a:solidFill>
              <a:round/>
            </a:ln>
            <a:effectLst/>
          </c:spPr>
          <c:marker>
            <c:symbol val="none"/>
          </c:marker>
          <c:xVal>
            <c:numRef>
              <c:f>'2. TAs, Census'!$O$9:$O$10</c:f>
              <c:numCache>
                <c:formatCode>0.00</c:formatCode>
                <c:ptCount val="2"/>
                <c:pt idx="0">
                  <c:v>2.1</c:v>
                </c:pt>
                <c:pt idx="1">
                  <c:v>2.1</c:v>
                </c:pt>
              </c:numCache>
            </c:numRef>
          </c:xVal>
          <c:yVal>
            <c:numRef>
              <c:f>'2. TAs, Census'!$P$9:$P$10</c:f>
              <c:numCache>
                <c:formatCode>General</c:formatCode>
                <c:ptCount val="2"/>
                <c:pt idx="0">
                  <c:v>0</c:v>
                </c:pt>
                <c:pt idx="1">
                  <c:v>1</c:v>
                </c:pt>
              </c:numCache>
            </c:numRef>
          </c:yVal>
          <c:smooth val="0"/>
          <c:extLst>
            <c:ext xmlns:c16="http://schemas.microsoft.com/office/drawing/2014/chart" uri="{C3380CC4-5D6E-409C-BE32-E72D297353CC}">
              <c16:uniqueId val="{00000004-3ED8-487B-8E4E-8395FD2220B7}"/>
            </c:ext>
          </c:extLst>
        </c:ser>
        <c:ser>
          <c:idx val="3"/>
          <c:order val="3"/>
          <c:tx>
            <c:v>National average 2006-2013</c:v>
          </c:tx>
          <c:spPr>
            <a:ln w="28575" cap="rnd">
              <a:solidFill>
                <a:srgbClr val="CC3300"/>
              </a:solidFill>
              <a:round/>
            </a:ln>
            <a:effectLst/>
          </c:spPr>
          <c:marker>
            <c:symbol val="none"/>
          </c:marker>
          <c:dPt>
            <c:idx val="1"/>
            <c:marker>
              <c:symbol val="none"/>
            </c:marker>
            <c:bubble3D val="0"/>
            <c:spPr>
              <a:ln w="28575" cap="rnd">
                <a:solidFill>
                  <a:srgbClr val="CC3300"/>
                </a:solidFill>
                <a:round/>
              </a:ln>
              <a:effectLst/>
            </c:spPr>
            <c:extLst>
              <c:ext xmlns:c16="http://schemas.microsoft.com/office/drawing/2014/chart" uri="{C3380CC4-5D6E-409C-BE32-E72D297353CC}">
                <c16:uniqueId val="{00000007-3ED8-487B-8E4E-8395FD2220B7}"/>
              </c:ext>
            </c:extLst>
          </c:dPt>
          <c:xVal>
            <c:numRef>
              <c:f>'2. TAs, Census'!$O$13:$O$14</c:f>
              <c:numCache>
                <c:formatCode>0.00</c:formatCode>
                <c:ptCount val="2"/>
                <c:pt idx="0">
                  <c:v>0.7</c:v>
                </c:pt>
                <c:pt idx="1">
                  <c:v>0.7</c:v>
                </c:pt>
              </c:numCache>
            </c:numRef>
          </c:xVal>
          <c:yVal>
            <c:numRef>
              <c:f>'2. TAs, Census'!$P$13:$P$14</c:f>
              <c:numCache>
                <c:formatCode>General</c:formatCode>
                <c:ptCount val="2"/>
                <c:pt idx="0">
                  <c:v>0</c:v>
                </c:pt>
                <c:pt idx="1">
                  <c:v>1</c:v>
                </c:pt>
              </c:numCache>
            </c:numRef>
          </c:yVal>
          <c:smooth val="0"/>
          <c:extLst>
            <c:ext xmlns:c16="http://schemas.microsoft.com/office/drawing/2014/chart" uri="{C3380CC4-5D6E-409C-BE32-E72D297353CC}">
              <c16:uniqueId val="{00000006-3ED8-487B-8E4E-8395FD2220B7}"/>
            </c:ext>
          </c:extLst>
        </c:ser>
        <c:dLbls>
          <c:showLegendKey val="0"/>
          <c:showVal val="0"/>
          <c:showCatName val="0"/>
          <c:showSerName val="0"/>
          <c:showPercent val="0"/>
          <c:showBubbleSize val="0"/>
        </c:dLbls>
        <c:axId val="231349375"/>
        <c:axId val="231346879"/>
      </c:scatterChart>
      <c:catAx>
        <c:axId val="5658514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65854032"/>
        <c:crosses val="autoZero"/>
        <c:auto val="1"/>
        <c:lblAlgn val="ctr"/>
        <c:lblOffset val="100"/>
        <c:noMultiLvlLbl val="0"/>
      </c:catAx>
      <c:valAx>
        <c:axId val="565854032"/>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rgbClr val="136B99"/>
                    </a:solidFill>
                    <a:latin typeface="Arial" panose="020B0604020202020204" pitchFamily="34" charset="0"/>
                    <a:cs typeface="Arial" panose="020B0604020202020204" pitchFamily="34" charset="0"/>
                  </a:rPr>
                  <a:t>Average annual per cent change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65851408"/>
        <c:crosses val="autoZero"/>
        <c:crossBetween val="between"/>
      </c:valAx>
      <c:valAx>
        <c:axId val="231346879"/>
        <c:scaling>
          <c:orientation val="minMax"/>
          <c:max val="1"/>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1349375"/>
        <c:crosses val="max"/>
        <c:crossBetween val="midCat"/>
      </c:valAx>
      <c:valAx>
        <c:axId val="231349375"/>
        <c:scaling>
          <c:orientation val="minMax"/>
        </c:scaling>
        <c:delete val="1"/>
        <c:axPos val="b"/>
        <c:numFmt formatCode="0.00" sourceLinked="1"/>
        <c:majorTickMark val="out"/>
        <c:minorTickMark val="none"/>
        <c:tickLblPos val="nextTo"/>
        <c:crossAx val="231346879"/>
        <c:crosses val="autoZero"/>
        <c:crossBetween val="midCat"/>
      </c:valAx>
      <c:spPr>
        <a:noFill/>
        <a:ln>
          <a:noFill/>
        </a:ln>
        <a:effectLst/>
      </c:spPr>
    </c:plotArea>
    <c:legend>
      <c:legendPos val="r"/>
      <c:layout>
        <c:manualLayout>
          <c:xMode val="edge"/>
          <c:yMode val="edge"/>
          <c:x val="0.72179085931941234"/>
          <c:y val="0.74402701806229832"/>
          <c:w val="0.24855116601513463"/>
          <c:h val="0.20679817869312189"/>
        </c:manualLayout>
      </c:layout>
      <c:overlay val="0"/>
      <c:spPr>
        <a:solidFill>
          <a:sysClr val="window" lastClr="FFFFFF"/>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9</xdr:col>
      <xdr:colOff>209550</xdr:colOff>
      <xdr:row>1</xdr:row>
      <xdr:rowOff>14287</xdr:rowOff>
    </xdr:from>
    <xdr:to>
      <xdr:col>19</xdr:col>
      <xdr:colOff>593550</xdr:colOff>
      <xdr:row>20</xdr:row>
      <xdr:rowOff>114712</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204787</xdr:colOff>
      <xdr:row>21</xdr:row>
      <xdr:rowOff>42862</xdr:rowOff>
    </xdr:from>
    <xdr:to>
      <xdr:col>19</xdr:col>
      <xdr:colOff>588787</xdr:colOff>
      <xdr:row>41</xdr:row>
      <xdr:rowOff>0</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109537</xdr:colOff>
      <xdr:row>22</xdr:row>
      <xdr:rowOff>23812</xdr:rowOff>
    </xdr:from>
    <xdr:to>
      <xdr:col>9</xdr:col>
      <xdr:colOff>217312</xdr:colOff>
      <xdr:row>44</xdr:row>
      <xdr:rowOff>152812</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385762</xdr:colOff>
      <xdr:row>22</xdr:row>
      <xdr:rowOff>23812</xdr:rowOff>
    </xdr:from>
    <xdr:to>
      <xdr:col>20</xdr:col>
      <xdr:colOff>74437</xdr:colOff>
      <xdr:row>44</xdr:row>
      <xdr:rowOff>152812</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119062</xdr:colOff>
      <xdr:row>45</xdr:row>
      <xdr:rowOff>52387</xdr:rowOff>
    </xdr:from>
    <xdr:to>
      <xdr:col>9</xdr:col>
      <xdr:colOff>226837</xdr:colOff>
      <xdr:row>67</xdr:row>
      <xdr:rowOff>181387</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eciliaE\Downloads\2018-census-population-and-dwelling-count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 val="Table 15"/>
      <sheetName val="Table 16"/>
      <sheetName val="Table 17"/>
    </sheetNames>
    <sheetDataSet>
      <sheetData sheetId="0"/>
      <sheetData sheetId="1"/>
      <sheetData sheetId="2">
        <row r="8">
          <cell r="D8">
            <v>179076</v>
          </cell>
          <cell r="G8">
            <v>0.3</v>
          </cell>
          <cell r="H8">
            <v>27387</v>
          </cell>
          <cell r="J8">
            <v>3.4</v>
          </cell>
        </row>
        <row r="9">
          <cell r="D9">
            <v>1571718</v>
          </cell>
          <cell r="G9">
            <v>1.2</v>
          </cell>
          <cell r="H9">
            <v>156168</v>
          </cell>
          <cell r="J9">
            <v>2.1</v>
          </cell>
        </row>
        <row r="10">
          <cell r="D10">
            <v>458202</v>
          </cell>
          <cell r="G10">
            <v>0.8</v>
          </cell>
          <cell r="H10">
            <v>54561</v>
          </cell>
          <cell r="J10">
            <v>2.6</v>
          </cell>
        </row>
        <row r="11">
          <cell r="D11">
            <v>308499</v>
          </cell>
          <cell r="G11">
            <v>0.6</v>
          </cell>
          <cell r="H11">
            <v>40758</v>
          </cell>
          <cell r="J11">
            <v>2.9</v>
          </cell>
        </row>
        <row r="12">
          <cell r="D12">
            <v>47517</v>
          </cell>
          <cell r="G12">
            <v>-0.3</v>
          </cell>
          <cell r="H12">
            <v>3864</v>
          </cell>
          <cell r="J12">
            <v>1.7</v>
          </cell>
        </row>
        <row r="13">
          <cell r="D13">
            <v>166368</v>
          </cell>
          <cell r="G13">
            <v>0.3</v>
          </cell>
          <cell r="H13">
            <v>15189</v>
          </cell>
          <cell r="J13">
            <v>1.9</v>
          </cell>
        </row>
        <row r="14">
          <cell r="D14">
            <v>117561</v>
          </cell>
          <cell r="G14">
            <v>0.7</v>
          </cell>
          <cell r="H14">
            <v>7953</v>
          </cell>
          <cell r="J14">
            <v>1.4</v>
          </cell>
        </row>
        <row r="15">
          <cell r="D15">
            <v>238797</v>
          </cell>
          <cell r="G15">
            <v>0</v>
          </cell>
          <cell r="H15">
            <v>16125</v>
          </cell>
          <cell r="J15">
            <v>1.4</v>
          </cell>
        </row>
        <row r="16">
          <cell r="D16">
            <v>506814</v>
          </cell>
          <cell r="G16">
            <v>0.7</v>
          </cell>
          <cell r="H16">
            <v>35499</v>
          </cell>
          <cell r="J16">
            <v>1.5</v>
          </cell>
        </row>
        <row r="17">
          <cell r="G17">
            <v>0.8</v>
          </cell>
          <cell r="H17">
            <v>357504</v>
          </cell>
          <cell r="J17">
            <v>2.1</v>
          </cell>
        </row>
        <row r="20">
          <cell r="D20">
            <v>52389</v>
          </cell>
          <cell r="E20">
            <v>2532</v>
          </cell>
          <cell r="G20">
            <v>0.8</v>
          </cell>
          <cell r="H20">
            <v>5232</v>
          </cell>
          <cell r="J20">
            <v>2.1</v>
          </cell>
        </row>
        <row r="21">
          <cell r="D21">
            <v>50880</v>
          </cell>
          <cell r="E21">
            <v>3549</v>
          </cell>
          <cell r="G21">
            <v>1.1000000000000001</v>
          </cell>
          <cell r="H21">
            <v>4443</v>
          </cell>
          <cell r="J21">
            <v>1.8</v>
          </cell>
        </row>
        <row r="22">
          <cell r="D22">
            <v>47340</v>
          </cell>
          <cell r="E22">
            <v>858</v>
          </cell>
          <cell r="G22">
            <v>0.3</v>
          </cell>
          <cell r="H22">
            <v>3924</v>
          </cell>
          <cell r="J22">
            <v>1.7</v>
          </cell>
        </row>
        <row r="23">
          <cell r="D23">
            <v>31575</v>
          </cell>
          <cell r="E23">
            <v>822</v>
          </cell>
          <cell r="G23">
            <v>0.4</v>
          </cell>
          <cell r="H23">
            <v>-573</v>
          </cell>
          <cell r="J23">
            <v>-0.4</v>
          </cell>
        </row>
        <row r="24">
          <cell r="D24">
            <v>599694</v>
          </cell>
          <cell r="E24">
            <v>17601</v>
          </cell>
          <cell r="G24">
            <v>0.5</v>
          </cell>
          <cell r="H24">
            <v>60261</v>
          </cell>
          <cell r="J24">
            <v>2.1</v>
          </cell>
        </row>
        <row r="25">
          <cell r="D25">
            <v>225186</v>
          </cell>
          <cell r="E25">
            <v>8667</v>
          </cell>
          <cell r="G25">
            <v>0.6</v>
          </cell>
          <cell r="H25">
            <v>22716</v>
          </cell>
          <cell r="J25">
            <v>2.1</v>
          </cell>
        </row>
        <row r="26">
          <cell r="D26">
            <v>97467</v>
          </cell>
          <cell r="E26">
            <v>2466</v>
          </cell>
          <cell r="G26">
            <v>0.4</v>
          </cell>
          <cell r="H26">
            <v>4125</v>
          </cell>
          <cell r="J26">
            <v>0.9</v>
          </cell>
        </row>
        <row r="27">
          <cell r="D27">
            <v>1104537</v>
          </cell>
          <cell r="E27">
            <v>36492</v>
          </cell>
          <cell r="G27">
            <v>0.5</v>
          </cell>
          <cell r="H27">
            <v>100137</v>
          </cell>
          <cell r="J27">
            <v>1.9</v>
          </cell>
        </row>
        <row r="29">
          <cell r="E29">
            <v>214119</v>
          </cell>
          <cell r="G29">
            <v>0.7</v>
          </cell>
          <cell r="H29">
            <v>457641</v>
          </cell>
          <cell r="J29">
            <v>2.1</v>
          </cell>
        </row>
        <row r="31">
          <cell r="E31">
            <v>-18</v>
          </cell>
          <cell r="G31">
            <v>-0.4</v>
          </cell>
          <cell r="H31">
            <v>69</v>
          </cell>
          <cell r="J31">
            <v>2.2000000000000002</v>
          </cell>
        </row>
        <row r="33">
          <cell r="E33">
            <v>214101</v>
          </cell>
          <cell r="G33">
            <v>0.7</v>
          </cell>
          <cell r="H33">
            <v>457707</v>
          </cell>
          <cell r="J33">
            <v>2.1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tats.govt.nz/information-releases/2018-census-population-and-dwelling-count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9"/>
  <sheetViews>
    <sheetView tabSelected="1" workbookViewId="0">
      <selection activeCell="E10" sqref="E10"/>
    </sheetView>
  </sheetViews>
  <sheetFormatPr defaultColWidth="9.140625" defaultRowHeight="14.25" x14ac:dyDescent="0.25"/>
  <cols>
    <col min="1" max="16384" width="9.140625" style="17"/>
  </cols>
  <sheetData>
    <row r="1" spans="1:12" s="40" customFormat="1" ht="23.1" customHeight="1" x14ac:dyDescent="0.25">
      <c r="A1" s="40" t="s">
        <v>56</v>
      </c>
    </row>
    <row r="2" spans="1:12" s="40" customFormat="1" ht="14.1" customHeight="1" x14ac:dyDescent="0.25"/>
    <row r="3" spans="1:12" ht="15" x14ac:dyDescent="0.25">
      <c r="A3" s="18" t="s">
        <v>45</v>
      </c>
    </row>
    <row r="4" spans="1:12" x14ac:dyDescent="0.25">
      <c r="A4" s="19">
        <v>1</v>
      </c>
      <c r="B4" s="38" t="s">
        <v>52</v>
      </c>
      <c r="C4" s="38"/>
      <c r="D4" s="38"/>
      <c r="E4" s="38"/>
      <c r="F4" s="38"/>
      <c r="G4" s="38"/>
      <c r="H4" s="38"/>
      <c r="I4" s="38"/>
      <c r="J4" s="38"/>
      <c r="K4" s="38"/>
      <c r="L4" s="38"/>
    </row>
    <row r="5" spans="1:12" x14ac:dyDescent="0.25">
      <c r="A5" s="19">
        <v>2</v>
      </c>
      <c r="B5" s="38" t="s">
        <v>53</v>
      </c>
      <c r="C5" s="38"/>
      <c r="D5" s="38"/>
      <c r="E5" s="38"/>
      <c r="F5" s="38"/>
      <c r="G5" s="38"/>
      <c r="H5" s="38"/>
      <c r="I5" s="38"/>
      <c r="J5" s="38"/>
      <c r="K5" s="38"/>
      <c r="L5" s="38"/>
    </row>
    <row r="8" spans="1:12" x14ac:dyDescent="0.25">
      <c r="A8" s="17" t="s">
        <v>54</v>
      </c>
    </row>
    <row r="9" spans="1:12" x14ac:dyDescent="0.25">
      <c r="B9" s="38" t="s">
        <v>55</v>
      </c>
      <c r="C9" s="39"/>
      <c r="D9" s="39"/>
      <c r="E9" s="39"/>
      <c r="F9" s="39"/>
      <c r="G9" s="39"/>
      <c r="H9" s="39"/>
      <c r="I9" s="39"/>
      <c r="J9" s="39"/>
      <c r="K9" s="39"/>
      <c r="L9" s="39"/>
    </row>
  </sheetData>
  <mergeCells count="4">
    <mergeCell ref="B9:L9"/>
    <mergeCell ref="B4:L4"/>
    <mergeCell ref="B5:L5"/>
    <mergeCell ref="A1:XFD2"/>
  </mergeCells>
  <hyperlinks>
    <hyperlink ref="B4" location="'1. RCs, Census'!A1" display="Census counts of usually resident population by regional council area, 2001, 2006, 2013" xr:uid="{00000000-0004-0000-0000-000000000000}"/>
    <hyperlink ref="B5" location="'2. TAs, Census'!A1" display="Census counts of usually resident population by Canterbury territorial authority area, 2001, 2006, 2013" xr:uid="{00000000-0004-0000-0000-000001000000}"/>
    <hyperlink ref="B9" r:id="rId1" xr:uid="{00000000-0004-0000-0000-000002000000}"/>
    <hyperlink ref="B4:L4" location="'1. RCs, Census'!A1" display="Census counts of usually resident population by regional council area, 2006, 2013, 2018" xr:uid="{605B1AA8-BCD7-4FD8-AE25-D9E333EADFCF}"/>
    <hyperlink ref="B5:L5" location="'2. TAs, Census'!A1" display="Census counts of usually resident population by Canterbury territorial authority area, 2006, 2013, 2018" xr:uid="{578E4735-F321-4016-8539-6116979E2AAC}"/>
  </hyperlinks>
  <pageMargins left="0.70866141732283472" right="0.70866141732283472" top="0.74803149606299213" bottom="0.74803149606299213"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2"/>
  <sheetViews>
    <sheetView zoomScale="80" zoomScaleNormal="80" workbookViewId="0">
      <selection activeCell="F39" sqref="F39"/>
    </sheetView>
  </sheetViews>
  <sheetFormatPr defaultColWidth="9.140625" defaultRowHeight="15" x14ac:dyDescent="0.25"/>
  <cols>
    <col min="1" max="1" width="27" style="20" customWidth="1"/>
    <col min="2" max="2" width="9.140625" style="20" hidden="1" customWidth="1"/>
    <col min="3" max="5" width="9.140625" style="20" customWidth="1"/>
    <col min="6" max="6" width="7.5703125" style="20" customWidth="1"/>
    <col min="7" max="7" width="11" style="20" customWidth="1"/>
    <col min="8" max="8" width="7.5703125" style="20" customWidth="1"/>
    <col min="9" max="9" width="12" style="20" customWidth="1"/>
    <col min="10" max="16384" width="9.140625" style="20"/>
  </cols>
  <sheetData>
    <row r="1" spans="1:12" ht="35.1" customHeight="1" x14ac:dyDescent="0.25">
      <c r="A1" s="41" t="s">
        <v>48</v>
      </c>
      <c r="B1" s="41"/>
      <c r="C1" s="41"/>
      <c r="D1" s="41"/>
      <c r="E1" s="41"/>
      <c r="F1" s="41"/>
      <c r="G1" s="41"/>
      <c r="H1" s="41"/>
      <c r="I1" s="41"/>
      <c r="J1" s="41"/>
      <c r="K1" s="41"/>
      <c r="L1" s="41"/>
    </row>
    <row r="2" spans="1:12" ht="34.35" customHeight="1" x14ac:dyDescent="0.25">
      <c r="A2" s="2"/>
      <c r="B2" s="51" t="s">
        <v>0</v>
      </c>
      <c r="C2" s="52"/>
      <c r="D2" s="52"/>
      <c r="E2" s="53"/>
      <c r="F2" s="43" t="s">
        <v>1</v>
      </c>
      <c r="G2" s="44"/>
      <c r="H2" s="43" t="s">
        <v>47</v>
      </c>
      <c r="I2" s="45"/>
    </row>
    <row r="3" spans="1:12" ht="52.5" x14ac:dyDescent="0.25">
      <c r="A3" s="2"/>
      <c r="B3" s="12">
        <v>2001</v>
      </c>
      <c r="C3" s="12">
        <v>2006</v>
      </c>
      <c r="D3" s="12">
        <v>2013</v>
      </c>
      <c r="E3" s="12">
        <v>2018</v>
      </c>
      <c r="F3" s="12" t="s">
        <v>2</v>
      </c>
      <c r="G3" s="13" t="s">
        <v>3</v>
      </c>
      <c r="H3" s="12" t="s">
        <v>2</v>
      </c>
      <c r="I3" s="13" t="s">
        <v>3</v>
      </c>
    </row>
    <row r="4" spans="1:12" x14ac:dyDescent="0.25">
      <c r="A4" s="48" t="s">
        <v>4</v>
      </c>
      <c r="B4" s="49"/>
      <c r="C4" s="49"/>
      <c r="D4" s="49"/>
      <c r="E4" s="49"/>
      <c r="F4" s="49"/>
      <c r="G4" s="49"/>
      <c r="H4" s="49"/>
      <c r="I4" s="50"/>
    </row>
    <row r="5" spans="1:12" x14ac:dyDescent="0.25">
      <c r="A5" s="5" t="s">
        <v>5</v>
      </c>
      <c r="B5" s="6">
        <v>140133</v>
      </c>
      <c r="C5" s="6">
        <v>148470</v>
      </c>
      <c r="D5" s="6">
        <v>151689</v>
      </c>
      <c r="E5" s="6">
        <f>'[1]Table 2'!D8</f>
        <v>179076</v>
      </c>
      <c r="F5" s="6">
        <f>D5-C5</f>
        <v>3219</v>
      </c>
      <c r="G5" s="7">
        <f>'[1]Table 2'!G8</f>
        <v>0.3</v>
      </c>
      <c r="H5" s="6">
        <f>'[1]Table 2'!H8</f>
        <v>27387</v>
      </c>
      <c r="I5" s="7">
        <f>'[1]Table 2'!J8</f>
        <v>3.4</v>
      </c>
    </row>
    <row r="6" spans="1:12" x14ac:dyDescent="0.25">
      <c r="A6" s="5" t="s">
        <v>6</v>
      </c>
      <c r="B6" s="6">
        <v>1160271</v>
      </c>
      <c r="C6" s="6">
        <v>1304961</v>
      </c>
      <c r="D6" s="6">
        <v>1415550</v>
      </c>
      <c r="E6" s="6">
        <f>'[1]Table 2'!D9</f>
        <v>1571718</v>
      </c>
      <c r="F6" s="6">
        <f t="shared" ref="F6:F14" si="0">D6-C6</f>
        <v>110589</v>
      </c>
      <c r="G6" s="7">
        <f>'[1]Table 2'!G9</f>
        <v>1.2</v>
      </c>
      <c r="H6" s="6">
        <f>'[1]Table 2'!H9</f>
        <v>156168</v>
      </c>
      <c r="I6" s="7">
        <f>'[1]Table 2'!J9</f>
        <v>2.1</v>
      </c>
    </row>
    <row r="7" spans="1:12" x14ac:dyDescent="0.25">
      <c r="A7" s="5" t="s">
        <v>7</v>
      </c>
      <c r="B7" s="6">
        <v>356346</v>
      </c>
      <c r="C7" s="6">
        <v>380823</v>
      </c>
      <c r="D7" s="6">
        <v>403638</v>
      </c>
      <c r="E7" s="6">
        <f>'[1]Table 2'!D10</f>
        <v>458202</v>
      </c>
      <c r="F7" s="6">
        <f t="shared" si="0"/>
        <v>22815</v>
      </c>
      <c r="G7" s="7">
        <f>'[1]Table 2'!G10</f>
        <v>0.8</v>
      </c>
      <c r="H7" s="6">
        <f>'[1]Table 2'!H10</f>
        <v>54561</v>
      </c>
      <c r="I7" s="7">
        <f>'[1]Table 2'!J10</f>
        <v>2.6</v>
      </c>
    </row>
    <row r="8" spans="1:12" x14ac:dyDescent="0.25">
      <c r="A8" s="5" t="s">
        <v>8</v>
      </c>
      <c r="B8" s="6">
        <v>239412</v>
      </c>
      <c r="C8" s="6">
        <v>257379</v>
      </c>
      <c r="D8" s="6">
        <v>267741</v>
      </c>
      <c r="E8" s="6">
        <f>'[1]Table 2'!D11</f>
        <v>308499</v>
      </c>
      <c r="F8" s="6">
        <f t="shared" si="0"/>
        <v>10362</v>
      </c>
      <c r="G8" s="7">
        <f>'[1]Table 2'!G11</f>
        <v>0.6</v>
      </c>
      <c r="H8" s="6">
        <f>'[1]Table 2'!H11</f>
        <v>40758</v>
      </c>
      <c r="I8" s="7">
        <f>'[1]Table 2'!J11</f>
        <v>2.9</v>
      </c>
    </row>
    <row r="9" spans="1:12" x14ac:dyDescent="0.25">
      <c r="A9" s="5" t="s">
        <v>9</v>
      </c>
      <c r="B9" s="6">
        <v>43974</v>
      </c>
      <c r="C9" s="6">
        <v>44496</v>
      </c>
      <c r="D9" s="6">
        <v>43653</v>
      </c>
      <c r="E9" s="6">
        <f>'[1]Table 2'!D12</f>
        <v>47517</v>
      </c>
      <c r="F9" s="6">
        <f t="shared" si="0"/>
        <v>-843</v>
      </c>
      <c r="G9" s="7">
        <f>'[1]Table 2'!G12</f>
        <v>-0.3</v>
      </c>
      <c r="H9" s="6">
        <f>'[1]Table 2'!H12</f>
        <v>3864</v>
      </c>
      <c r="I9" s="7">
        <f>'[1]Table 2'!J12</f>
        <v>1.7</v>
      </c>
    </row>
    <row r="10" spans="1:12" x14ac:dyDescent="0.25">
      <c r="A10" s="5" t="s">
        <v>10</v>
      </c>
      <c r="B10" s="6">
        <v>142950</v>
      </c>
      <c r="C10" s="6">
        <v>147783</v>
      </c>
      <c r="D10" s="6">
        <v>151179</v>
      </c>
      <c r="E10" s="6">
        <f>'[1]Table 2'!D13</f>
        <v>166368</v>
      </c>
      <c r="F10" s="6">
        <f t="shared" si="0"/>
        <v>3396</v>
      </c>
      <c r="G10" s="7">
        <f>'[1]Table 2'!G13</f>
        <v>0.3</v>
      </c>
      <c r="H10" s="6">
        <f>'[1]Table 2'!H13</f>
        <v>15189</v>
      </c>
      <c r="I10" s="7">
        <f>'[1]Table 2'!J13</f>
        <v>1.9</v>
      </c>
    </row>
    <row r="11" spans="1:12" x14ac:dyDescent="0.25">
      <c r="A11" s="5" t="s">
        <v>11</v>
      </c>
      <c r="B11" s="6">
        <v>102858</v>
      </c>
      <c r="C11" s="6">
        <v>104124</v>
      </c>
      <c r="D11" s="6">
        <v>109608</v>
      </c>
      <c r="E11" s="6">
        <f>'[1]Table 2'!D14</f>
        <v>117561</v>
      </c>
      <c r="F11" s="6">
        <f t="shared" si="0"/>
        <v>5484</v>
      </c>
      <c r="G11" s="7">
        <f>'[1]Table 2'!G14</f>
        <v>0.7</v>
      </c>
      <c r="H11" s="6">
        <f>'[1]Table 2'!H14</f>
        <v>7953</v>
      </c>
      <c r="I11" s="7">
        <f>'[1]Table 2'!J14</f>
        <v>1.4</v>
      </c>
    </row>
    <row r="12" spans="1:12" x14ac:dyDescent="0.25">
      <c r="A12" s="5" t="s">
        <v>12</v>
      </c>
      <c r="B12" s="6">
        <v>220089</v>
      </c>
      <c r="C12" s="6">
        <v>222423</v>
      </c>
      <c r="D12" s="6">
        <v>222669</v>
      </c>
      <c r="E12" s="6">
        <f>'[1]Table 2'!D15</f>
        <v>238797</v>
      </c>
      <c r="F12" s="6">
        <f t="shared" si="0"/>
        <v>246</v>
      </c>
      <c r="G12" s="7">
        <f>'[1]Table 2'!G15</f>
        <v>0</v>
      </c>
      <c r="H12" s="6">
        <f>'[1]Table 2'!H15</f>
        <v>16125</v>
      </c>
      <c r="I12" s="7">
        <f>'[1]Table 2'!J15</f>
        <v>1.4</v>
      </c>
    </row>
    <row r="13" spans="1:12" x14ac:dyDescent="0.25">
      <c r="A13" s="5" t="s">
        <v>13</v>
      </c>
      <c r="B13" s="6">
        <v>423765</v>
      </c>
      <c r="C13" s="6">
        <v>448959</v>
      </c>
      <c r="D13" s="6">
        <v>471315</v>
      </c>
      <c r="E13" s="6">
        <f>'[1]Table 2'!D16</f>
        <v>506814</v>
      </c>
      <c r="F13" s="6">
        <f t="shared" si="0"/>
        <v>22356</v>
      </c>
      <c r="G13" s="7">
        <f>'[1]Table 2'!G16</f>
        <v>0.7</v>
      </c>
      <c r="H13" s="6">
        <f>'[1]Table 2'!H16</f>
        <v>35499</v>
      </c>
      <c r="I13" s="7">
        <f>'[1]Table 2'!J16</f>
        <v>1.5</v>
      </c>
    </row>
    <row r="14" spans="1:12" x14ac:dyDescent="0.25">
      <c r="A14" s="4" t="s">
        <v>14</v>
      </c>
      <c r="B14" s="6">
        <v>2829798</v>
      </c>
      <c r="C14" s="6">
        <v>3059421</v>
      </c>
      <c r="D14" s="6">
        <v>3237048</v>
      </c>
      <c r="E14" s="6">
        <v>3594552</v>
      </c>
      <c r="F14" s="6">
        <f t="shared" si="0"/>
        <v>177627</v>
      </c>
      <c r="G14" s="7">
        <f>'[1]Table 2'!G17</f>
        <v>0.8</v>
      </c>
      <c r="H14" s="6">
        <f>'[1]Table 2'!H17</f>
        <v>357504</v>
      </c>
      <c r="I14" s="7">
        <f>'[1]Table 2'!J17</f>
        <v>2.1</v>
      </c>
    </row>
    <row r="15" spans="1:12" x14ac:dyDescent="0.25">
      <c r="A15" s="46" t="s">
        <v>15</v>
      </c>
      <c r="B15" s="46"/>
      <c r="C15" s="46"/>
      <c r="D15" s="46"/>
      <c r="E15" s="46"/>
      <c r="F15" s="46"/>
      <c r="G15" s="46"/>
      <c r="H15" s="46"/>
      <c r="I15" s="46"/>
    </row>
    <row r="16" spans="1:12" x14ac:dyDescent="0.25">
      <c r="A16" s="5" t="s">
        <v>16</v>
      </c>
      <c r="B16" s="6">
        <v>41352</v>
      </c>
      <c r="C16" s="6">
        <v>44625</v>
      </c>
      <c r="D16" s="6">
        <v>47157</v>
      </c>
      <c r="E16" s="6">
        <f>'[1]Table 2'!D20</f>
        <v>52389</v>
      </c>
      <c r="F16" s="6">
        <f>'[1]Table 2'!E20</f>
        <v>2532</v>
      </c>
      <c r="G16" s="7">
        <f>'[1]Table 2'!G20</f>
        <v>0.8</v>
      </c>
      <c r="H16" s="6">
        <f>'[1]Table 2'!H20</f>
        <v>5232</v>
      </c>
      <c r="I16" s="7">
        <f>'[1]Table 2'!J20</f>
        <v>2.1</v>
      </c>
    </row>
    <row r="17" spans="1:9" x14ac:dyDescent="0.25">
      <c r="A17" s="5" t="s">
        <v>17</v>
      </c>
      <c r="B17" s="6">
        <v>41568</v>
      </c>
      <c r="C17" s="6">
        <v>42888</v>
      </c>
      <c r="D17" s="6">
        <v>46437</v>
      </c>
      <c r="E17" s="6">
        <f>'[1]Table 2'!D21</f>
        <v>50880</v>
      </c>
      <c r="F17" s="6">
        <f>'[1]Table 2'!E21</f>
        <v>3549</v>
      </c>
      <c r="G17" s="7">
        <f>'[1]Table 2'!G21</f>
        <v>1.1000000000000001</v>
      </c>
      <c r="H17" s="6">
        <f>'[1]Table 2'!H21</f>
        <v>4443</v>
      </c>
      <c r="I17" s="7">
        <f>'[1]Table 2'!J21</f>
        <v>1.8</v>
      </c>
    </row>
    <row r="18" spans="1:9" x14ac:dyDescent="0.25">
      <c r="A18" s="5" t="s">
        <v>18</v>
      </c>
      <c r="B18" s="6">
        <v>39561</v>
      </c>
      <c r="C18" s="6">
        <v>42558</v>
      </c>
      <c r="D18" s="6">
        <v>43416</v>
      </c>
      <c r="E18" s="6">
        <f>'[1]Table 2'!D22</f>
        <v>47340</v>
      </c>
      <c r="F18" s="6">
        <f>'[1]Table 2'!E22</f>
        <v>858</v>
      </c>
      <c r="G18" s="7">
        <f>'[1]Table 2'!G22</f>
        <v>0.3</v>
      </c>
      <c r="H18" s="6">
        <f>'[1]Table 2'!H22</f>
        <v>3924</v>
      </c>
      <c r="I18" s="7">
        <f>'[1]Table 2'!J22</f>
        <v>1.7</v>
      </c>
    </row>
    <row r="19" spans="1:9" x14ac:dyDescent="0.25">
      <c r="A19" s="5" t="s">
        <v>19</v>
      </c>
      <c r="B19" s="6">
        <v>30303</v>
      </c>
      <c r="C19" s="6">
        <v>31326</v>
      </c>
      <c r="D19" s="6">
        <v>32148</v>
      </c>
      <c r="E19" s="6">
        <f>'[1]Table 2'!D23</f>
        <v>31575</v>
      </c>
      <c r="F19" s="6">
        <f>'[1]Table 2'!E23</f>
        <v>822</v>
      </c>
      <c r="G19" s="7">
        <f>'[1]Table 2'!G23</f>
        <v>0.4</v>
      </c>
      <c r="H19" s="6">
        <f>'[1]Table 2'!H23</f>
        <v>-573</v>
      </c>
      <c r="I19" s="7">
        <f>'[1]Table 2'!J23</f>
        <v>-0.4</v>
      </c>
    </row>
    <row r="20" spans="1:9" x14ac:dyDescent="0.25">
      <c r="A20" s="5" t="s">
        <v>20</v>
      </c>
      <c r="B20" s="6">
        <v>481431</v>
      </c>
      <c r="C20" s="6">
        <v>521832</v>
      </c>
      <c r="D20" s="6">
        <v>539433</v>
      </c>
      <c r="E20" s="6">
        <f>'[1]Table 2'!D24</f>
        <v>599694</v>
      </c>
      <c r="F20" s="6">
        <f>'[1]Table 2'!E24</f>
        <v>17601</v>
      </c>
      <c r="G20" s="7">
        <f>'[1]Table 2'!G24</f>
        <v>0.5</v>
      </c>
      <c r="H20" s="6">
        <f>'[1]Table 2'!H24</f>
        <v>60261</v>
      </c>
      <c r="I20" s="7">
        <f>'[1]Table 2'!J24</f>
        <v>2.1</v>
      </c>
    </row>
    <row r="21" spans="1:9" x14ac:dyDescent="0.25">
      <c r="A21" s="5" t="s">
        <v>21</v>
      </c>
      <c r="B21" s="6">
        <v>181542</v>
      </c>
      <c r="C21" s="6">
        <v>193803</v>
      </c>
      <c r="D21" s="6">
        <v>202470</v>
      </c>
      <c r="E21" s="6">
        <f>'[1]Table 2'!D25</f>
        <v>225186</v>
      </c>
      <c r="F21" s="6">
        <f>'[1]Table 2'!E25</f>
        <v>8667</v>
      </c>
      <c r="G21" s="7">
        <f>'[1]Table 2'!G25</f>
        <v>0.6</v>
      </c>
      <c r="H21" s="6">
        <f>'[1]Table 2'!H25</f>
        <v>22716</v>
      </c>
      <c r="I21" s="7">
        <f>'[1]Table 2'!J25</f>
        <v>2.1</v>
      </c>
    </row>
    <row r="22" spans="1:9" x14ac:dyDescent="0.25">
      <c r="A22" s="5" t="s">
        <v>22</v>
      </c>
      <c r="B22" s="6">
        <v>91002</v>
      </c>
      <c r="C22" s="6">
        <v>90876</v>
      </c>
      <c r="D22" s="6">
        <v>93339</v>
      </c>
      <c r="E22" s="6">
        <f>'[1]Table 2'!D26</f>
        <v>97467</v>
      </c>
      <c r="F22" s="6">
        <f>'[1]Table 2'!E26</f>
        <v>2466</v>
      </c>
      <c r="G22" s="7">
        <f>'[1]Table 2'!G26</f>
        <v>0.4</v>
      </c>
      <c r="H22" s="6">
        <f>'[1]Table 2'!H26</f>
        <v>4125</v>
      </c>
      <c r="I22" s="7">
        <f>'[1]Table 2'!J26</f>
        <v>0.9</v>
      </c>
    </row>
    <row r="23" spans="1:9" x14ac:dyDescent="0.25">
      <c r="A23" s="4" t="s">
        <v>23</v>
      </c>
      <c r="B23" s="6">
        <v>906753</v>
      </c>
      <c r="C23" s="6">
        <v>967908</v>
      </c>
      <c r="D23" s="6">
        <v>1004397</v>
      </c>
      <c r="E23" s="6">
        <f>'[1]Table 2'!D27</f>
        <v>1104537</v>
      </c>
      <c r="F23" s="6">
        <f>'[1]Table 2'!E27</f>
        <v>36492</v>
      </c>
      <c r="G23" s="7">
        <f>'[1]Table 2'!G27</f>
        <v>0.5</v>
      </c>
      <c r="H23" s="6">
        <f>'[1]Table 2'!H27</f>
        <v>100137</v>
      </c>
      <c r="I23" s="7">
        <f>'[1]Table 2'!J27</f>
        <v>1.9</v>
      </c>
    </row>
    <row r="24" spans="1:9" x14ac:dyDescent="0.25">
      <c r="A24" s="8" t="s">
        <v>24</v>
      </c>
      <c r="B24" s="6">
        <v>3736554</v>
      </c>
      <c r="C24" s="6">
        <v>4027329</v>
      </c>
      <c r="D24" s="6">
        <v>4241448</v>
      </c>
      <c r="E24" s="6">
        <v>4699089</v>
      </c>
      <c r="F24" s="6">
        <f>'[1]Table 2'!E29</f>
        <v>214119</v>
      </c>
      <c r="G24" s="7">
        <f>'[1]Table 2'!G29</f>
        <v>0.7</v>
      </c>
      <c r="H24" s="6">
        <f>'[1]Table 2'!H29</f>
        <v>457641</v>
      </c>
      <c r="I24" s="7">
        <f>'[1]Table 2'!J29</f>
        <v>2.1</v>
      </c>
    </row>
    <row r="25" spans="1:9" x14ac:dyDescent="0.25">
      <c r="A25" s="5" t="s">
        <v>25</v>
      </c>
      <c r="B25" s="6">
        <v>723</v>
      </c>
      <c r="C25" s="6">
        <v>618</v>
      </c>
      <c r="D25" s="6">
        <v>600</v>
      </c>
      <c r="E25" s="6">
        <v>669</v>
      </c>
      <c r="F25" s="6">
        <f>'[1]Table 2'!E31</f>
        <v>-18</v>
      </c>
      <c r="G25" s="7">
        <f>'[1]Table 2'!G31</f>
        <v>-0.4</v>
      </c>
      <c r="H25" s="6">
        <f>'[1]Table 2'!H31</f>
        <v>69</v>
      </c>
      <c r="I25" s="7">
        <f>'[1]Table 2'!J31</f>
        <v>2.2000000000000002</v>
      </c>
    </row>
    <row r="26" spans="1:9" x14ac:dyDescent="0.25">
      <c r="A26" s="4" t="s">
        <v>26</v>
      </c>
      <c r="B26" s="6">
        <v>3737280</v>
      </c>
      <c r="C26" s="6">
        <v>4027947</v>
      </c>
      <c r="D26" s="6">
        <v>4242048</v>
      </c>
      <c r="E26" s="6">
        <v>4699755</v>
      </c>
      <c r="F26" s="6">
        <f>'[1]Table 2'!E33</f>
        <v>214101</v>
      </c>
      <c r="G26" s="7">
        <f>'[1]Table 2'!G33</f>
        <v>0.7</v>
      </c>
      <c r="H26" s="6">
        <f>'[1]Table 2'!H33</f>
        <v>457707</v>
      </c>
      <c r="I26" s="7">
        <f>'[1]Table 2'!J33</f>
        <v>2.1</v>
      </c>
    </row>
    <row r="27" spans="1:9" ht="30" customHeight="1" x14ac:dyDescent="0.25">
      <c r="A27" s="42" t="s">
        <v>49</v>
      </c>
      <c r="B27" s="47"/>
      <c r="C27" s="47"/>
      <c r="D27" s="47"/>
      <c r="E27" s="47"/>
      <c r="F27" s="47"/>
      <c r="G27" s="47"/>
      <c r="H27" s="47"/>
      <c r="I27" s="47"/>
    </row>
    <row r="28" spans="1:9" ht="39.950000000000003" customHeight="1" x14ac:dyDescent="0.25">
      <c r="A28" s="42" t="s">
        <v>27</v>
      </c>
      <c r="B28" s="42"/>
      <c r="C28" s="42"/>
      <c r="D28" s="42"/>
      <c r="E28" s="42"/>
      <c r="F28" s="42"/>
      <c r="G28" s="42"/>
      <c r="H28" s="42"/>
      <c r="I28" s="42"/>
    </row>
    <row r="29" spans="1:9" ht="35.1" customHeight="1" x14ac:dyDescent="0.25">
      <c r="A29" s="42" t="s">
        <v>28</v>
      </c>
      <c r="B29" s="42"/>
      <c r="C29" s="42"/>
      <c r="D29" s="42"/>
      <c r="E29" s="42"/>
      <c r="F29" s="42"/>
      <c r="G29" s="42"/>
      <c r="H29" s="42"/>
      <c r="I29" s="42"/>
    </row>
    <row r="30" spans="1:9" x14ac:dyDescent="0.25">
      <c r="A30" s="16" t="s">
        <v>29</v>
      </c>
      <c r="B30" s="3"/>
      <c r="C30" s="3"/>
      <c r="D30" s="3"/>
      <c r="E30" s="3"/>
      <c r="F30" s="3"/>
      <c r="G30" s="3"/>
      <c r="H30" s="3"/>
      <c r="I30" s="3"/>
    </row>
    <row r="33" spans="1:6" x14ac:dyDescent="0.25">
      <c r="A33" s="34"/>
      <c r="B33" s="34"/>
      <c r="C33" s="34"/>
      <c r="D33" s="34"/>
      <c r="E33" s="34"/>
      <c r="F33" s="34"/>
    </row>
    <row r="34" spans="1:6" x14ac:dyDescent="0.25">
      <c r="A34" s="34"/>
      <c r="B34" s="34"/>
      <c r="C34" s="34" t="s">
        <v>57</v>
      </c>
      <c r="D34" s="34" t="s">
        <v>58</v>
      </c>
      <c r="E34" s="34"/>
      <c r="F34" s="34"/>
    </row>
    <row r="35" spans="1:6" x14ac:dyDescent="0.25">
      <c r="A35" s="34"/>
      <c r="B35" s="34"/>
      <c r="C35" s="34">
        <v>2.1</v>
      </c>
      <c r="D35" s="34">
        <v>0</v>
      </c>
      <c r="E35" s="34"/>
      <c r="F35" s="34"/>
    </row>
    <row r="36" spans="1:6" x14ac:dyDescent="0.25">
      <c r="A36" s="34"/>
      <c r="B36" s="34"/>
      <c r="C36" s="34">
        <v>2.1</v>
      </c>
      <c r="D36" s="34">
        <v>1</v>
      </c>
      <c r="E36" s="34"/>
      <c r="F36" s="34"/>
    </row>
    <row r="37" spans="1:6" x14ac:dyDescent="0.25">
      <c r="A37" s="34"/>
      <c r="B37" s="34"/>
      <c r="C37" s="34"/>
      <c r="D37" s="34"/>
      <c r="E37" s="34"/>
      <c r="F37" s="34"/>
    </row>
    <row r="38" spans="1:6" x14ac:dyDescent="0.25">
      <c r="A38" s="34"/>
      <c r="B38" s="34"/>
      <c r="C38" s="34" t="s">
        <v>57</v>
      </c>
      <c r="D38" s="34" t="s">
        <v>58</v>
      </c>
      <c r="E38" s="34"/>
      <c r="F38" s="34"/>
    </row>
    <row r="39" spans="1:6" x14ac:dyDescent="0.25">
      <c r="A39" s="34"/>
      <c r="B39" s="34"/>
      <c r="C39" s="34">
        <v>0.7</v>
      </c>
      <c r="D39" s="34">
        <v>0</v>
      </c>
      <c r="E39" s="34"/>
      <c r="F39" s="34"/>
    </row>
    <row r="40" spans="1:6" x14ac:dyDescent="0.25">
      <c r="A40" s="34"/>
      <c r="B40" s="34"/>
      <c r="C40" s="34">
        <v>0.7</v>
      </c>
      <c r="D40" s="34">
        <v>1</v>
      </c>
      <c r="E40" s="34"/>
      <c r="F40" s="34"/>
    </row>
    <row r="41" spans="1:6" x14ac:dyDescent="0.25">
      <c r="A41" s="34"/>
      <c r="B41" s="34"/>
      <c r="C41" s="34"/>
      <c r="D41" s="34"/>
      <c r="E41" s="34"/>
      <c r="F41" s="34"/>
    </row>
    <row r="42" spans="1:6" x14ac:dyDescent="0.25">
      <c r="A42" s="34"/>
      <c r="B42" s="34"/>
      <c r="C42" s="34"/>
      <c r="D42" s="34"/>
      <c r="E42" s="34"/>
      <c r="F42" s="34"/>
    </row>
  </sheetData>
  <mergeCells count="9">
    <mergeCell ref="A1:L1"/>
    <mergeCell ref="A28:I28"/>
    <mergeCell ref="A29:I29"/>
    <mergeCell ref="F2:G2"/>
    <mergeCell ref="H2:I2"/>
    <mergeCell ref="A15:I15"/>
    <mergeCell ref="A27:I27"/>
    <mergeCell ref="A4:I4"/>
    <mergeCell ref="B2:E2"/>
  </mergeCells>
  <pageMargins left="0.70866141732283472" right="0.70866141732283472" top="0.74803149606299213" bottom="0.74803149606299213" header="0.31496062992125984" footer="0.31496062992125984"/>
  <pageSetup paperSize="9" scale="8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22"/>
  <sheetViews>
    <sheetView zoomScale="80" zoomScaleNormal="80" workbookViewId="0">
      <selection activeCell="O15" sqref="O15"/>
    </sheetView>
  </sheetViews>
  <sheetFormatPr defaultColWidth="9.140625" defaultRowHeight="15" x14ac:dyDescent="0.25"/>
  <cols>
    <col min="1" max="1" width="31.5703125" style="20" customWidth="1"/>
    <col min="2" max="2" width="0" style="20" hidden="1" customWidth="1"/>
    <col min="3" max="9" width="9.140625" style="20"/>
    <col min="10" max="10" width="10.140625" style="20" customWidth="1"/>
    <col min="11" max="11" width="9.140625" style="20"/>
    <col min="12" max="12" width="10.42578125" style="20" customWidth="1"/>
    <col min="13" max="16384" width="9.140625" style="20"/>
  </cols>
  <sheetData>
    <row r="1" spans="1:18" ht="18" x14ac:dyDescent="0.25">
      <c r="A1" s="56" t="s">
        <v>59</v>
      </c>
      <c r="B1" s="56"/>
      <c r="C1" s="56"/>
      <c r="D1" s="56"/>
      <c r="E1" s="56"/>
      <c r="F1" s="56"/>
      <c r="G1" s="56"/>
      <c r="H1" s="56"/>
      <c r="I1" s="56"/>
      <c r="J1" s="56"/>
      <c r="K1" s="56"/>
      <c r="L1" s="56"/>
      <c r="M1" s="56"/>
      <c r="N1" s="1"/>
      <c r="O1" s="1"/>
    </row>
    <row r="2" spans="1:18" x14ac:dyDescent="0.25">
      <c r="A2" s="1"/>
      <c r="B2" s="1"/>
      <c r="C2" s="1"/>
      <c r="D2" s="1"/>
      <c r="E2" s="1"/>
      <c r="F2" s="1"/>
      <c r="G2" s="1"/>
      <c r="H2" s="1"/>
      <c r="I2" s="1"/>
      <c r="J2" s="1"/>
      <c r="K2" s="1"/>
      <c r="L2" s="1"/>
      <c r="M2" s="1"/>
      <c r="N2" s="1"/>
      <c r="O2" s="1"/>
    </row>
    <row r="3" spans="1:18" ht="29.1" customHeight="1" x14ac:dyDescent="0.25">
      <c r="A3" s="9"/>
      <c r="B3" s="1"/>
      <c r="C3" s="1"/>
      <c r="D3" s="1"/>
      <c r="E3" s="1"/>
      <c r="F3" s="57" t="s">
        <v>30</v>
      </c>
      <c r="G3" s="57"/>
      <c r="H3" s="57"/>
      <c r="I3" s="57" t="s">
        <v>31</v>
      </c>
      <c r="J3" s="57"/>
      <c r="K3" s="57" t="s">
        <v>50</v>
      </c>
      <c r="L3" s="57"/>
      <c r="M3" s="57" t="s">
        <v>51</v>
      </c>
      <c r="N3" s="57"/>
      <c r="O3" s="27"/>
    </row>
    <row r="4" spans="1:18" ht="38.25" x14ac:dyDescent="0.25">
      <c r="A4" s="11"/>
      <c r="B4" s="14">
        <v>2001</v>
      </c>
      <c r="C4" s="14">
        <v>2006</v>
      </c>
      <c r="D4" s="14">
        <v>2013</v>
      </c>
      <c r="E4" s="14">
        <v>2018</v>
      </c>
      <c r="F4" s="14">
        <v>2006</v>
      </c>
      <c r="G4" s="14">
        <v>2013</v>
      </c>
      <c r="H4" s="14">
        <v>2018</v>
      </c>
      <c r="I4" s="15" t="s">
        <v>2</v>
      </c>
      <c r="J4" s="15" t="s">
        <v>32</v>
      </c>
      <c r="K4" s="15" t="s">
        <v>2</v>
      </c>
      <c r="L4" s="15" t="s">
        <v>32</v>
      </c>
      <c r="M4" s="15" t="s">
        <v>2</v>
      </c>
      <c r="N4" s="15" t="s">
        <v>32</v>
      </c>
      <c r="O4" s="35" t="s">
        <v>57</v>
      </c>
      <c r="P4" s="34" t="s">
        <v>58</v>
      </c>
      <c r="Q4" s="36"/>
      <c r="R4" s="37"/>
    </row>
    <row r="5" spans="1:18" x14ac:dyDescent="0.25">
      <c r="A5" s="5" t="s">
        <v>46</v>
      </c>
      <c r="B5" s="6">
        <v>3480</v>
      </c>
      <c r="C5" s="6">
        <v>3621</v>
      </c>
      <c r="D5" s="6">
        <v>3552</v>
      </c>
      <c r="E5" s="6">
        <v>3912</v>
      </c>
      <c r="F5" s="7">
        <f>ROUND(100*C5/C$15,1)</f>
        <v>0.7</v>
      </c>
      <c r="G5" s="7">
        <f>ROUND(100*D5/D$15,1)</f>
        <v>0.6</v>
      </c>
      <c r="H5" s="7">
        <f>ROUND(100*E5/E$15,1)</f>
        <v>0.6</v>
      </c>
      <c r="I5" s="6">
        <f>D5-C5</f>
        <v>-69</v>
      </c>
      <c r="J5" s="7">
        <f>ROUND(100*(EXP((1/7)*LN(D5/C5))-1),2)</f>
        <v>-0.27</v>
      </c>
      <c r="K5" s="6">
        <f>E5-D5</f>
        <v>360</v>
      </c>
      <c r="L5" s="24">
        <f>ROUND(100*(EXP((1/5)*LN(E5/D5))-1),2)</f>
        <v>1.95</v>
      </c>
      <c r="M5" s="25">
        <f>E5-C5</f>
        <v>291</v>
      </c>
      <c r="N5" s="26">
        <f>ROUND(100*(EXP((1/12)*LN(E5/C5))-1),2)</f>
        <v>0.65</v>
      </c>
      <c r="O5" s="37">
        <v>1.29</v>
      </c>
      <c r="P5" s="34">
        <v>0</v>
      </c>
      <c r="Q5" s="36"/>
      <c r="R5" s="37"/>
    </row>
    <row r="6" spans="1:18" x14ac:dyDescent="0.25">
      <c r="A6" s="5" t="s">
        <v>33</v>
      </c>
      <c r="B6" s="6">
        <v>9885</v>
      </c>
      <c r="C6" s="6">
        <v>10476</v>
      </c>
      <c r="D6" s="6">
        <v>11529</v>
      </c>
      <c r="E6" s="6">
        <v>12558</v>
      </c>
      <c r="F6" s="7">
        <f t="shared" ref="F6:F14" si="0">ROUND(100*C6/C$15,1)</f>
        <v>1.9</v>
      </c>
      <c r="G6" s="7">
        <f t="shared" ref="G6:G14" si="1">ROUND(100*D6/D$15,1)</f>
        <v>2.1</v>
      </c>
      <c r="H6" s="7">
        <f t="shared" ref="H6:H14" si="2">ROUND(100*E6/E$15,1)</f>
        <v>2</v>
      </c>
      <c r="I6" s="6">
        <f t="shared" ref="I6:I17" si="3">D6-C6</f>
        <v>1053</v>
      </c>
      <c r="J6" s="7">
        <f t="shared" ref="J6:J17" si="4">ROUND(100*(EXP((1/7)*LN(D6/C6))-1),2)</f>
        <v>1.38</v>
      </c>
      <c r="K6" s="6">
        <f t="shared" ref="K6:K17" si="5">E6-D6</f>
        <v>1029</v>
      </c>
      <c r="L6" s="24">
        <f t="shared" ref="L6:L17" si="6">ROUND(100*(EXP((1/5)*LN(E6/D6))-1),2)</f>
        <v>1.72</v>
      </c>
      <c r="M6" s="25">
        <f t="shared" ref="M6:M17" si="7">E6-C6</f>
        <v>2082</v>
      </c>
      <c r="N6" s="26">
        <f t="shared" ref="N6:N17" si="8">ROUND(100*(EXP((1/12)*LN(E6/C6))-1),2)</f>
        <v>1.52</v>
      </c>
      <c r="O6" s="37">
        <v>1.29</v>
      </c>
      <c r="P6" s="34">
        <v>1</v>
      </c>
      <c r="Q6" s="36"/>
      <c r="R6" s="37"/>
    </row>
    <row r="7" spans="1:18" x14ac:dyDescent="0.25">
      <c r="A7" s="5" t="s">
        <v>34</v>
      </c>
      <c r="B7" s="6">
        <v>36900</v>
      </c>
      <c r="C7" s="6">
        <v>42834</v>
      </c>
      <c r="D7" s="6">
        <v>49989</v>
      </c>
      <c r="E7" s="6">
        <v>59502</v>
      </c>
      <c r="F7" s="7">
        <f t="shared" si="0"/>
        <v>7.9</v>
      </c>
      <c r="G7" s="7">
        <f t="shared" si="1"/>
        <v>8.9</v>
      </c>
      <c r="H7" s="7">
        <f t="shared" si="2"/>
        <v>9.6</v>
      </c>
      <c r="I7" s="6">
        <f t="shared" si="3"/>
        <v>7155</v>
      </c>
      <c r="J7" s="7">
        <f t="shared" si="4"/>
        <v>2.23</v>
      </c>
      <c r="K7" s="6">
        <f t="shared" si="5"/>
        <v>9513</v>
      </c>
      <c r="L7" s="24">
        <f t="shared" si="6"/>
        <v>3.55</v>
      </c>
      <c r="M7" s="25">
        <f t="shared" si="7"/>
        <v>16668</v>
      </c>
      <c r="N7" s="26">
        <f t="shared" si="8"/>
        <v>2.78</v>
      </c>
      <c r="O7" s="37"/>
      <c r="P7" s="34"/>
      <c r="Q7" s="34"/>
      <c r="R7" s="34"/>
    </row>
    <row r="8" spans="1:18" x14ac:dyDescent="0.25">
      <c r="A8" s="5" t="s">
        <v>35</v>
      </c>
      <c r="B8" s="6">
        <v>324078</v>
      </c>
      <c r="C8" s="6">
        <v>348459</v>
      </c>
      <c r="D8" s="6">
        <v>341472</v>
      </c>
      <c r="E8" s="6">
        <v>369006</v>
      </c>
      <c r="F8" s="7">
        <f t="shared" si="0"/>
        <v>64.5</v>
      </c>
      <c r="G8" s="7">
        <f t="shared" si="1"/>
        <v>61.1</v>
      </c>
      <c r="H8" s="7">
        <f t="shared" si="2"/>
        <v>59.5</v>
      </c>
      <c r="I8" s="6">
        <f t="shared" si="3"/>
        <v>-6987</v>
      </c>
      <c r="J8" s="7">
        <f t="shared" si="4"/>
        <v>-0.28999999999999998</v>
      </c>
      <c r="K8" s="6">
        <f t="shared" si="5"/>
        <v>27534</v>
      </c>
      <c r="L8" s="24">
        <f t="shared" si="6"/>
        <v>1.56</v>
      </c>
      <c r="M8" s="25">
        <f t="shared" si="7"/>
        <v>20547</v>
      </c>
      <c r="N8" s="26">
        <f t="shared" si="8"/>
        <v>0.48</v>
      </c>
      <c r="O8" s="37" t="s">
        <v>57</v>
      </c>
      <c r="P8" s="34" t="s">
        <v>58</v>
      </c>
      <c r="Q8" s="34"/>
      <c r="R8" s="34"/>
    </row>
    <row r="9" spans="1:18" x14ac:dyDescent="0.25">
      <c r="A9" s="5" t="s">
        <v>36</v>
      </c>
      <c r="B9" s="6">
        <v>27291</v>
      </c>
      <c r="C9" s="6">
        <v>33642</v>
      </c>
      <c r="D9" s="6">
        <v>44595</v>
      </c>
      <c r="E9" s="6">
        <v>60561</v>
      </c>
      <c r="F9" s="7">
        <f t="shared" si="0"/>
        <v>6.2</v>
      </c>
      <c r="G9" s="7">
        <f t="shared" si="1"/>
        <v>8</v>
      </c>
      <c r="H9" s="7">
        <f t="shared" si="2"/>
        <v>9.8000000000000007</v>
      </c>
      <c r="I9" s="6">
        <f t="shared" si="3"/>
        <v>10953</v>
      </c>
      <c r="J9" s="7">
        <f t="shared" si="4"/>
        <v>4.1100000000000003</v>
      </c>
      <c r="K9" s="6">
        <f t="shared" si="5"/>
        <v>15966</v>
      </c>
      <c r="L9" s="24">
        <f t="shared" si="6"/>
        <v>6.31</v>
      </c>
      <c r="M9" s="25">
        <f t="shared" si="7"/>
        <v>26919</v>
      </c>
      <c r="N9" s="26">
        <f t="shared" si="8"/>
        <v>5.0199999999999996</v>
      </c>
      <c r="O9" s="37">
        <v>2.1</v>
      </c>
      <c r="P9" s="34">
        <v>0</v>
      </c>
      <c r="Q9" s="34"/>
      <c r="R9" s="34"/>
    </row>
    <row r="10" spans="1:18" x14ac:dyDescent="0.25">
      <c r="A10" s="5" t="s">
        <v>37</v>
      </c>
      <c r="B10" s="6">
        <v>25443</v>
      </c>
      <c r="C10" s="6">
        <v>27372</v>
      </c>
      <c r="D10" s="6">
        <v>31041</v>
      </c>
      <c r="E10" s="6">
        <v>33423</v>
      </c>
      <c r="F10" s="7">
        <f t="shared" si="0"/>
        <v>5.0999999999999996</v>
      </c>
      <c r="G10" s="7">
        <f t="shared" si="1"/>
        <v>5.6</v>
      </c>
      <c r="H10" s="7">
        <f t="shared" si="2"/>
        <v>5.4</v>
      </c>
      <c r="I10" s="6">
        <f t="shared" si="3"/>
        <v>3669</v>
      </c>
      <c r="J10" s="7">
        <f t="shared" si="4"/>
        <v>1.81</v>
      </c>
      <c r="K10" s="6">
        <f t="shared" si="5"/>
        <v>2382</v>
      </c>
      <c r="L10" s="24">
        <f t="shared" si="6"/>
        <v>1.49</v>
      </c>
      <c r="M10" s="25">
        <f t="shared" si="7"/>
        <v>6051</v>
      </c>
      <c r="N10" s="26">
        <f t="shared" si="8"/>
        <v>1.68</v>
      </c>
      <c r="O10" s="37">
        <v>2.1</v>
      </c>
      <c r="P10" s="34">
        <v>1</v>
      </c>
      <c r="Q10" s="34"/>
      <c r="R10" s="34"/>
    </row>
    <row r="11" spans="1:18" x14ac:dyDescent="0.25">
      <c r="A11" s="5" t="s">
        <v>38</v>
      </c>
      <c r="B11" s="6">
        <v>41967</v>
      </c>
      <c r="C11" s="6">
        <v>42870</v>
      </c>
      <c r="D11" s="6">
        <v>43929</v>
      </c>
      <c r="E11" s="6">
        <v>46296</v>
      </c>
      <c r="F11" s="7">
        <f t="shared" si="0"/>
        <v>7.9</v>
      </c>
      <c r="G11" s="7">
        <f t="shared" si="1"/>
        <v>7.9</v>
      </c>
      <c r="H11" s="7">
        <f t="shared" si="2"/>
        <v>7.5</v>
      </c>
      <c r="I11" s="6">
        <f t="shared" si="3"/>
        <v>1059</v>
      </c>
      <c r="J11" s="7">
        <f t="shared" si="4"/>
        <v>0.35</v>
      </c>
      <c r="K11" s="6">
        <f t="shared" si="5"/>
        <v>2367</v>
      </c>
      <c r="L11" s="24">
        <f t="shared" si="6"/>
        <v>1.06</v>
      </c>
      <c r="M11" s="25">
        <f t="shared" si="7"/>
        <v>3426</v>
      </c>
      <c r="N11" s="26">
        <f t="shared" si="8"/>
        <v>0.64</v>
      </c>
      <c r="O11" s="37"/>
      <c r="P11" s="34"/>
      <c r="Q11" s="34"/>
      <c r="R11" s="34"/>
    </row>
    <row r="12" spans="1:18" x14ac:dyDescent="0.25">
      <c r="A12" s="5" t="s">
        <v>39</v>
      </c>
      <c r="B12" s="6">
        <v>3717</v>
      </c>
      <c r="C12" s="6">
        <v>3804</v>
      </c>
      <c r="D12" s="6">
        <v>4158</v>
      </c>
      <c r="E12" s="6">
        <v>4866</v>
      </c>
      <c r="F12" s="7">
        <f t="shared" si="0"/>
        <v>0.7</v>
      </c>
      <c r="G12" s="7">
        <f t="shared" si="1"/>
        <v>0.7</v>
      </c>
      <c r="H12" s="7">
        <f t="shared" si="2"/>
        <v>0.8</v>
      </c>
      <c r="I12" s="6">
        <f t="shared" si="3"/>
        <v>354</v>
      </c>
      <c r="J12" s="7">
        <f t="shared" si="4"/>
        <v>1.28</v>
      </c>
      <c r="K12" s="6">
        <f t="shared" si="5"/>
        <v>708</v>
      </c>
      <c r="L12" s="24">
        <f t="shared" si="6"/>
        <v>3.19</v>
      </c>
      <c r="M12" s="25">
        <f t="shared" si="7"/>
        <v>1062</v>
      </c>
      <c r="N12" s="26">
        <f t="shared" si="8"/>
        <v>2.0699999999999998</v>
      </c>
      <c r="O12" s="37" t="s">
        <v>57</v>
      </c>
      <c r="P12" s="34" t="s">
        <v>58</v>
      </c>
      <c r="Q12" s="34"/>
      <c r="R12" s="34"/>
    </row>
    <row r="13" spans="1:18" x14ac:dyDescent="0.25">
      <c r="A13" s="5" t="s">
        <v>40</v>
      </c>
      <c r="B13" s="6">
        <v>7098</v>
      </c>
      <c r="C13" s="6">
        <v>7206</v>
      </c>
      <c r="D13" s="6">
        <v>7536</v>
      </c>
      <c r="E13" s="6">
        <v>7815</v>
      </c>
      <c r="F13" s="7">
        <f t="shared" si="0"/>
        <v>1.3</v>
      </c>
      <c r="G13" s="7">
        <f t="shared" si="1"/>
        <v>1.3</v>
      </c>
      <c r="H13" s="7">
        <f t="shared" si="2"/>
        <v>1.3</v>
      </c>
      <c r="I13" s="6">
        <f t="shared" si="3"/>
        <v>330</v>
      </c>
      <c r="J13" s="7">
        <f t="shared" si="4"/>
        <v>0.64</v>
      </c>
      <c r="K13" s="6">
        <f t="shared" si="5"/>
        <v>279</v>
      </c>
      <c r="L13" s="24">
        <f t="shared" si="6"/>
        <v>0.73</v>
      </c>
      <c r="M13" s="25">
        <f t="shared" si="7"/>
        <v>609</v>
      </c>
      <c r="N13" s="26">
        <f t="shared" si="8"/>
        <v>0.68</v>
      </c>
      <c r="O13" s="37">
        <v>0.7</v>
      </c>
      <c r="P13" s="34">
        <v>0</v>
      </c>
      <c r="Q13" s="34"/>
      <c r="R13" s="34"/>
    </row>
    <row r="14" spans="1:18" x14ac:dyDescent="0.25">
      <c r="A14" s="5" t="s">
        <v>41</v>
      </c>
      <c r="B14" s="6">
        <v>20085</v>
      </c>
      <c r="C14" s="6">
        <v>20223</v>
      </c>
      <c r="D14" s="6">
        <v>20826</v>
      </c>
      <c r="E14" s="6">
        <v>22308</v>
      </c>
      <c r="F14" s="7">
        <f t="shared" si="0"/>
        <v>3.7</v>
      </c>
      <c r="G14" s="7">
        <f t="shared" si="1"/>
        <v>3.7</v>
      </c>
      <c r="H14" s="7">
        <f t="shared" si="2"/>
        <v>3.6</v>
      </c>
      <c r="I14" s="6">
        <f t="shared" si="3"/>
        <v>603</v>
      </c>
      <c r="J14" s="7">
        <f t="shared" si="4"/>
        <v>0.42</v>
      </c>
      <c r="K14" s="6">
        <f t="shared" si="5"/>
        <v>1482</v>
      </c>
      <c r="L14" s="24">
        <f t="shared" si="6"/>
        <v>1.38</v>
      </c>
      <c r="M14" s="25">
        <f t="shared" si="7"/>
        <v>2085</v>
      </c>
      <c r="N14" s="26">
        <f t="shared" si="8"/>
        <v>0.82</v>
      </c>
      <c r="O14" s="37">
        <v>0.7</v>
      </c>
      <c r="P14" s="34">
        <v>1</v>
      </c>
      <c r="Q14" s="34"/>
      <c r="R14" s="34"/>
    </row>
    <row r="15" spans="1:18" x14ac:dyDescent="0.25">
      <c r="A15" s="5" t="s">
        <v>42</v>
      </c>
      <c r="B15" s="6">
        <f>SUM(B5:B14)</f>
        <v>499944</v>
      </c>
      <c r="C15" s="6">
        <f>SUM(C5:C14)</f>
        <v>540507</v>
      </c>
      <c r="D15" s="6">
        <f>SUM(D5:D14)</f>
        <v>558627</v>
      </c>
      <c r="E15" s="6">
        <f>SUM(E5:E14)</f>
        <v>620247</v>
      </c>
      <c r="F15" s="7">
        <f t="shared" ref="F15:H15" si="9">ROUND(100*B15/B$15,1)</f>
        <v>100</v>
      </c>
      <c r="G15" s="7">
        <f t="shared" si="9"/>
        <v>100</v>
      </c>
      <c r="H15" s="7">
        <f t="shared" si="9"/>
        <v>100</v>
      </c>
      <c r="I15" s="6">
        <f>D15-C15</f>
        <v>18120</v>
      </c>
      <c r="J15" s="7">
        <f t="shared" si="4"/>
        <v>0.47</v>
      </c>
      <c r="K15" s="6">
        <f t="shared" si="5"/>
        <v>61620</v>
      </c>
      <c r="L15" s="24">
        <f t="shared" si="6"/>
        <v>2.11</v>
      </c>
      <c r="M15" s="25">
        <f t="shared" si="7"/>
        <v>79740</v>
      </c>
      <c r="N15" s="26">
        <f t="shared" si="8"/>
        <v>1.1499999999999999</v>
      </c>
      <c r="O15" s="37"/>
      <c r="P15" s="34"/>
      <c r="Q15" s="34"/>
      <c r="R15" s="34"/>
    </row>
    <row r="16" spans="1:18" x14ac:dyDescent="0.25">
      <c r="A16" s="5" t="s">
        <v>43</v>
      </c>
      <c r="B16" s="6">
        <v>481431</v>
      </c>
      <c r="C16" s="6">
        <v>521832</v>
      </c>
      <c r="D16" s="6">
        <v>539436</v>
      </c>
      <c r="E16" s="6">
        <f>'1. RCs, Census'!$E$20</f>
        <v>599694</v>
      </c>
      <c r="F16" s="10"/>
      <c r="G16" s="10"/>
      <c r="H16" s="10"/>
      <c r="I16" s="6">
        <f t="shared" si="3"/>
        <v>17604</v>
      </c>
      <c r="J16" s="7">
        <f t="shared" si="4"/>
        <v>0.48</v>
      </c>
      <c r="K16" s="6">
        <f t="shared" si="5"/>
        <v>60258</v>
      </c>
      <c r="L16" s="24">
        <f t="shared" si="6"/>
        <v>2.14</v>
      </c>
      <c r="M16" s="25">
        <f t="shared" si="7"/>
        <v>77862</v>
      </c>
      <c r="N16" s="26">
        <f t="shared" si="8"/>
        <v>1.17</v>
      </c>
      <c r="O16" s="28"/>
    </row>
    <row r="17" spans="1:15" x14ac:dyDescent="0.25">
      <c r="A17" s="5" t="s">
        <v>26</v>
      </c>
      <c r="B17" s="6">
        <v>3737277</v>
      </c>
      <c r="C17" s="6">
        <v>4027947</v>
      </c>
      <c r="D17" s="6">
        <v>4242048</v>
      </c>
      <c r="E17" s="6">
        <v>4699755</v>
      </c>
      <c r="F17" s="10"/>
      <c r="G17" s="10"/>
      <c r="H17" s="10"/>
      <c r="I17" s="6">
        <f t="shared" si="3"/>
        <v>214101</v>
      </c>
      <c r="J17" s="7">
        <f t="shared" si="4"/>
        <v>0.74</v>
      </c>
      <c r="K17" s="6">
        <f t="shared" si="5"/>
        <v>457707</v>
      </c>
      <c r="L17" s="24">
        <f t="shared" si="6"/>
        <v>2.0699999999999998</v>
      </c>
      <c r="M17" s="25">
        <f t="shared" si="7"/>
        <v>671808</v>
      </c>
      <c r="N17" s="26">
        <f t="shared" si="8"/>
        <v>1.29</v>
      </c>
      <c r="O17" s="28"/>
    </row>
    <row r="18" spans="1:15" x14ac:dyDescent="0.25">
      <c r="A18" s="29"/>
      <c r="B18" s="30"/>
      <c r="C18" s="30"/>
      <c r="D18" s="30"/>
      <c r="E18" s="30"/>
      <c r="F18" s="1"/>
      <c r="G18" s="1"/>
      <c r="H18" s="1"/>
      <c r="I18" s="30"/>
      <c r="J18" s="31"/>
      <c r="K18" s="30"/>
      <c r="L18" s="32"/>
      <c r="M18" s="33"/>
      <c r="O18" s="28"/>
    </row>
    <row r="19" spans="1:15" s="21" customFormat="1" ht="35.1" customHeight="1" x14ac:dyDescent="0.25">
      <c r="A19" s="58" t="s">
        <v>49</v>
      </c>
      <c r="B19" s="58"/>
      <c r="C19" s="58"/>
      <c r="D19" s="58"/>
      <c r="E19" s="58"/>
      <c r="F19" s="58"/>
      <c r="G19" s="58"/>
      <c r="H19" s="58"/>
      <c r="I19" s="58"/>
      <c r="J19" s="58"/>
      <c r="K19" s="58"/>
      <c r="L19" s="58"/>
      <c r="M19" s="58"/>
      <c r="N19" s="58"/>
      <c r="O19" s="23"/>
    </row>
    <row r="20" spans="1:15" ht="35.1" customHeight="1" x14ac:dyDescent="0.25">
      <c r="A20" s="54" t="s">
        <v>44</v>
      </c>
      <c r="B20" s="54"/>
      <c r="C20" s="54"/>
      <c r="D20" s="54"/>
      <c r="E20" s="54"/>
      <c r="F20" s="54"/>
      <c r="G20" s="54"/>
      <c r="H20" s="54"/>
      <c r="I20" s="54"/>
      <c r="J20" s="54"/>
      <c r="K20" s="54"/>
      <c r="L20" s="54"/>
      <c r="M20" s="54"/>
      <c r="N20" s="54"/>
      <c r="O20" s="22"/>
    </row>
    <row r="21" spans="1:15" ht="20.100000000000001" customHeight="1" x14ac:dyDescent="0.25">
      <c r="A21" s="42" t="s">
        <v>28</v>
      </c>
      <c r="B21" s="42"/>
      <c r="C21" s="42"/>
      <c r="D21" s="42"/>
      <c r="E21" s="42"/>
      <c r="F21" s="42"/>
      <c r="G21" s="42"/>
      <c r="H21" s="42"/>
      <c r="I21" s="42"/>
      <c r="J21" s="42"/>
      <c r="K21" s="42"/>
      <c r="L21" s="42"/>
      <c r="M21" s="42"/>
      <c r="N21" s="1"/>
      <c r="O21" s="1"/>
    </row>
    <row r="22" spans="1:15" x14ac:dyDescent="0.25">
      <c r="A22" s="55" t="s">
        <v>29</v>
      </c>
      <c r="B22" s="55"/>
      <c r="C22" s="55"/>
      <c r="D22" s="55"/>
      <c r="E22" s="55"/>
      <c r="F22" s="55"/>
      <c r="G22" s="55"/>
      <c r="H22" s="55"/>
      <c r="I22" s="55"/>
      <c r="J22" s="55"/>
      <c r="K22" s="55"/>
      <c r="L22" s="55"/>
      <c r="M22" s="55"/>
      <c r="N22" s="1"/>
      <c r="O22" s="1"/>
    </row>
  </sheetData>
  <mergeCells count="9">
    <mergeCell ref="A20:N20"/>
    <mergeCell ref="A21:M21"/>
    <mergeCell ref="A22:M22"/>
    <mergeCell ref="A1:M1"/>
    <mergeCell ref="F3:H3"/>
    <mergeCell ref="I3:J3"/>
    <mergeCell ref="K3:L3"/>
    <mergeCell ref="M3:N3"/>
    <mergeCell ref="A19:N19"/>
  </mergeCells>
  <pageMargins left="0.70866141732283472" right="0.70866141732283472" top="0.74803149606299213" bottom="0.74803149606299213" header="0.31496062992125984" footer="0.31496062992125984"/>
  <pageSetup paperSize="9" scale="86" orientation="landscape" r:id="rId1"/>
  <ignoredErrors>
    <ignoredError sqref="B15:D15"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2E75704C5E1B349A3FBCD64ED9ACE80" ma:contentTypeVersion="11" ma:contentTypeDescription="Create a new document." ma:contentTypeScope="" ma:versionID="8d83ad71a0e56fd550f69d87dfc96c78">
  <xsd:schema xmlns:xsd="http://www.w3.org/2001/XMLSchema" xmlns:xs="http://www.w3.org/2001/XMLSchema" xmlns:p="http://schemas.microsoft.com/office/2006/metadata/properties" xmlns:ns3="5702d899-70ba-4887-a6e8-1eb6d09fde9d" xmlns:ns4="aef1871f-71fa-482b-b07d-2afa276ac866" targetNamespace="http://schemas.microsoft.com/office/2006/metadata/properties" ma:root="true" ma:fieldsID="ff30232849c5c4f83a70108fa8200e60" ns3:_="" ns4:_="">
    <xsd:import namespace="5702d899-70ba-4887-a6e8-1eb6d09fde9d"/>
    <xsd:import namespace="aef1871f-71fa-482b-b07d-2afa276ac86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02d899-70ba-4887-a6e8-1eb6d09fde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f1871f-71fa-482b-b07d-2afa276ac86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3FF623-37A6-422E-9081-08215993485D}">
  <ds:schemaRefs>
    <ds:schemaRef ds:uri="http://schemas.microsoft.com/office/2006/documentManagement/types"/>
    <ds:schemaRef ds:uri="http://schemas.microsoft.com/office/2006/metadata/properties"/>
    <ds:schemaRef ds:uri="5702d899-70ba-4887-a6e8-1eb6d09fde9d"/>
    <ds:schemaRef ds:uri="http://schemas.microsoft.com/office/infopath/2007/PartnerControls"/>
    <ds:schemaRef ds:uri="aef1871f-71fa-482b-b07d-2afa276ac866"/>
    <ds:schemaRef ds:uri="http://schemas.openxmlformats.org/package/2006/metadata/core-properties"/>
    <ds:schemaRef ds:uri="http://purl.org/dc/elements/1.1/"/>
    <ds:schemaRef ds:uri="http://www.w3.org/XML/1998/namespace"/>
    <ds:schemaRef ds:uri="http://purl.org/dc/dcmitype/"/>
    <ds:schemaRef ds:uri="http://purl.org/dc/terms/"/>
  </ds:schemaRefs>
</ds:datastoreItem>
</file>

<file path=customXml/itemProps2.xml><?xml version="1.0" encoding="utf-8"?>
<ds:datastoreItem xmlns:ds="http://schemas.openxmlformats.org/officeDocument/2006/customXml" ds:itemID="{347CD9D1-CDEC-42D9-B568-0BD23C9935E5}">
  <ds:schemaRefs>
    <ds:schemaRef ds:uri="http://schemas.microsoft.com/sharepoint/v3/contenttype/forms"/>
  </ds:schemaRefs>
</ds:datastoreItem>
</file>

<file path=customXml/itemProps3.xml><?xml version="1.0" encoding="utf-8"?>
<ds:datastoreItem xmlns:ds="http://schemas.openxmlformats.org/officeDocument/2006/customXml" ds:itemID="{6E71B630-BAF4-4449-B29F-9576FDB43C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02d899-70ba-4887-a6e8-1eb6d09fde9d"/>
    <ds:schemaRef ds:uri="aef1871f-71fa-482b-b07d-2afa276ac8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Contents</vt:lpstr>
      <vt:lpstr>1. RCs, Census</vt:lpstr>
      <vt:lpstr>2. TAs, Census</vt:lpstr>
      <vt:lpstr>'1. RCs, Census'!Print_Area</vt:lpstr>
      <vt:lpstr>'2. TAs, Census'!Print_Area</vt:lpstr>
      <vt:lpstr>Contents!Print_Area</vt:lpstr>
    </vt:vector>
  </TitlesOfParts>
  <Company>Environment Canterbury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Census counts for Canterbury</dc:title>
  <dc:creator>David Bromell</dc:creator>
  <cp:lastModifiedBy>Katja Charmley</cp:lastModifiedBy>
  <cp:lastPrinted>2014-05-23T00:45:59Z</cp:lastPrinted>
  <dcterms:created xsi:type="dcterms:W3CDTF">2014-05-22T20:41:34Z</dcterms:created>
  <dcterms:modified xsi:type="dcterms:W3CDTF">2019-10-07T00:55:58Z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0x01010012E75704C5E1B349A3FBCD64ED9ACE80</vt:lpwstr>
  </property>
  <property fmtid="{D5CDD505-2E9C-101B-9397-08002B2CF9AE}" pid="3" name="TemplateUrl">
    <vt:lpwstr/>
  </property>
  <property fmtid="{D5CDD505-2E9C-101B-9397-08002B2CF9AE}" pid="4" name="xd_Signature">
    <vt:bool>false</vt:bool>
  </property>
  <property fmtid="{D5CDD505-2E9C-101B-9397-08002B2CF9AE}" pid="5" name="xd_ProgID">
    <vt:lpwstr/>
  </property>
  <property fmtid="{D5CDD505-2E9C-101B-9397-08002B2CF9AE}" pid="6" name="Parent">
    <vt:lpwstr>1</vt:lpwstr>
  </property>
  <property fmtid="{D5CDD505-2E9C-101B-9397-08002B2CF9AE}" pid="7" name="_dlc_DocIdItemGuid">
    <vt:lpwstr>7e785f26-59cb-4f6f-b798-67bd510b6ed8</vt:lpwstr>
  </property>
</Properties>
</file>